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各課フォルダ\1015 企画部\4000 デジタル推進課\令和6年度 作業用フォルダ\9_統計利用_R6\9-3_統計資料編纂_R6\9-3-1_富士宮市の統計_R６\令和６年版富士宮市の統計完成データ\公開用原本\統計表\"/>
    </mc:Choice>
  </mc:AlternateContent>
  <xr:revisionPtr revIDLastSave="0" documentId="13_ncr:1_{9053426C-F878-4E38-BA26-7731F71A2F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６～７" sheetId="17" r:id="rId1"/>
    <sheet name="Ｐ８～９" sheetId="16" r:id="rId2"/>
    <sheet name="Ｐ１０～１１" sheetId="15" r:id="rId3"/>
    <sheet name="Ｐ１２～１３" sheetId="14" r:id="rId4"/>
    <sheet name="Ｐ１４～１５" sheetId="13" r:id="rId5"/>
    <sheet name="Ｐ１６" sheetId="11" r:id="rId6"/>
  </sheets>
  <definedNames>
    <definedName name="_xlnm.Print_Area" localSheetId="2">'Ｐ１０～１１'!$A$1:$EK$65</definedName>
    <definedName name="_xlnm.Print_Area" localSheetId="3">'Ｐ１２～１３'!$A$1:$EJ$72</definedName>
    <definedName name="_xlnm.Print_Area" localSheetId="5">'Ｐ１６'!$A$1:$BU$33</definedName>
    <definedName name="_xlnm.Print_Area" localSheetId="0">'P６～７'!$A$1:$EM$62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8" i="13" l="1"/>
  <c r="N59" i="13"/>
  <c r="N60" i="13"/>
  <c r="N61" i="13"/>
  <c r="N57" i="13"/>
  <c r="AH31" i="13"/>
  <c r="AH30" i="13"/>
  <c r="AH29" i="13"/>
  <c r="AH28" i="13"/>
  <c r="AH27" i="13"/>
  <c r="AH26" i="13"/>
  <c r="AH25" i="13"/>
  <c r="AH24" i="13"/>
  <c r="AH23" i="13"/>
  <c r="AH22" i="13"/>
  <c r="BL18" i="13"/>
  <c r="AH18" i="13"/>
  <c r="BL17" i="13"/>
  <c r="X17" i="13"/>
  <c r="N17" i="13"/>
  <c r="AH17" i="13" s="1"/>
  <c r="BL16" i="13"/>
  <c r="X16" i="13"/>
  <c r="N16" i="13"/>
  <c r="AH16" i="13" s="1"/>
  <c r="BL15" i="13"/>
  <c r="X15" i="13"/>
  <c r="N15" i="13"/>
  <c r="BL14" i="13"/>
  <c r="X14" i="13"/>
  <c r="N14" i="13"/>
  <c r="AH14" i="13" s="1"/>
  <c r="BL13" i="13"/>
  <c r="X13" i="13"/>
  <c r="N13" i="13"/>
  <c r="AH13" i="13" s="1"/>
  <c r="BL12" i="13"/>
  <c r="X12" i="13"/>
  <c r="N12" i="13"/>
  <c r="BL11" i="13"/>
  <c r="X11" i="13"/>
  <c r="N11" i="13"/>
  <c r="AH11" i="13" s="1"/>
  <c r="BL10" i="13"/>
  <c r="X10" i="13"/>
  <c r="N10" i="13"/>
  <c r="AH10" i="13" s="1"/>
  <c r="BL9" i="13"/>
  <c r="X9" i="13"/>
  <c r="N9" i="13"/>
  <c r="AH9" i="13" s="1"/>
  <c r="AT14" i="11"/>
  <c r="BO14" i="11"/>
  <c r="EE56" i="17"/>
  <c r="DJ56" i="17"/>
  <c r="CU17" i="15"/>
  <c r="AC63" i="15"/>
  <c r="AQ63" i="15"/>
  <c r="AH15" i="13" l="1"/>
  <c r="AH12" i="13"/>
  <c r="Y14" i="11"/>
  <c r="R13" i="11" l="1"/>
  <c r="K13" i="11"/>
  <c r="R11" i="11"/>
  <c r="R12" i="11"/>
  <c r="R10" i="11"/>
  <c r="K11" i="11"/>
  <c r="K12" i="11"/>
  <c r="K10" i="11"/>
  <c r="AT13" i="11"/>
  <c r="BO13" i="11"/>
  <c r="Y13" i="11" l="1"/>
  <c r="CI55" i="17"/>
  <c r="EE55" i="17" s="1"/>
  <c r="DJ55" i="17"/>
  <c r="BE63" i="15" l="1"/>
  <c r="AQ7" i="14" l="1"/>
  <c r="BO12" i="11" l="1"/>
  <c r="AT12" i="11"/>
  <c r="Y12" i="11"/>
  <c r="BE7" i="14" l="1"/>
  <c r="AC7" i="14"/>
  <c r="O7" i="14" s="1"/>
  <c r="EE53" i="17" l="1"/>
  <c r="DJ54" i="17" l="1"/>
  <c r="CI54" i="17"/>
  <c r="EE54" i="17" s="1"/>
  <c r="BO11" i="11" l="1"/>
  <c r="AT11" i="11"/>
  <c r="Y11" i="11"/>
  <c r="DJ53" i="17"/>
  <c r="DX53" i="17"/>
  <c r="DD52" i="17" l="1"/>
  <c r="BO10" i="11" l="1"/>
  <c r="AT10" i="11"/>
  <c r="Y10" i="11"/>
  <c r="CV46" i="16" l="1"/>
  <c r="DJ52" i="17" l="1"/>
  <c r="DX52" i="17"/>
  <c r="CU21" i="15" l="1"/>
  <c r="EE52" i="17" l="1"/>
  <c r="DX17" i="15" l="1"/>
  <c r="DJ17" i="15"/>
  <c r="CG17" i="15"/>
  <c r="S39" i="16" l="1"/>
  <c r="DN39" i="16"/>
  <c r="DN37" i="16"/>
  <c r="DN36" i="16"/>
  <c r="DN35" i="16"/>
  <c r="DW32" i="16" l="1"/>
  <c r="DW25" i="16"/>
  <c r="DW11" i="16"/>
  <c r="CM46" i="16"/>
  <c r="CM39" i="16"/>
  <c r="CM32" i="16"/>
  <c r="CM25" i="16"/>
  <c r="CM18" i="16"/>
  <c r="CM11" i="16"/>
  <c r="BC46" i="16"/>
  <c r="BC39" i="16"/>
  <c r="BC32" i="16"/>
  <c r="BC25" i="16"/>
  <c r="BC18" i="16"/>
  <c r="BC11" i="16"/>
  <c r="S46" i="16"/>
  <c r="S32" i="16"/>
  <c r="S25" i="16"/>
  <c r="EF32" i="16"/>
  <c r="EF18" i="16"/>
  <c r="EF11" i="16"/>
  <c r="CV39" i="16"/>
  <c r="CV32" i="16"/>
  <c r="CV25" i="16"/>
  <c r="CV18" i="16"/>
  <c r="CV11" i="16"/>
  <c r="BL46" i="16"/>
  <c r="BL39" i="16"/>
  <c r="BL32" i="16"/>
  <c r="BL25" i="16"/>
  <c r="BL18" i="16"/>
  <c r="BL11" i="16"/>
  <c r="AB46" i="16"/>
  <c r="AB39" i="16"/>
  <c r="J39" i="16" s="1"/>
  <c r="AB32" i="16"/>
  <c r="AB25" i="16"/>
  <c r="AB18" i="16"/>
  <c r="AB11" i="16"/>
  <c r="S18" i="16"/>
  <c r="S11" i="16"/>
  <c r="EF46" i="16" l="1"/>
  <c r="DW46" i="16"/>
  <c r="DW42" i="16"/>
  <c r="DN18" i="16"/>
  <c r="DN11" i="16"/>
  <c r="DN32" i="16"/>
  <c r="DW45" i="16"/>
  <c r="EF42" i="16"/>
  <c r="DN25" i="16"/>
  <c r="EF44" i="16"/>
  <c r="DW44" i="16"/>
  <c r="EF45" i="16"/>
  <c r="J46" i="16"/>
  <c r="DW43" i="16"/>
  <c r="EF43" i="16"/>
  <c r="J11" i="16"/>
  <c r="CD46" i="16"/>
  <c r="CD39" i="16"/>
  <c r="CD32" i="16"/>
  <c r="CD25" i="16"/>
  <c r="CD18" i="16"/>
  <c r="CD11" i="16"/>
  <c r="AT46" i="16"/>
  <c r="AT39" i="16"/>
  <c r="AT32" i="16"/>
  <c r="AT25" i="16"/>
  <c r="AT18" i="16"/>
  <c r="AT11" i="16"/>
  <c r="J32" i="16"/>
  <c r="J25" i="16"/>
  <c r="J18" i="16"/>
  <c r="EF52" i="16" l="1"/>
  <c r="DW50" i="16"/>
  <c r="EF49" i="16"/>
  <c r="EF50" i="16"/>
  <c r="DN44" i="16"/>
  <c r="DW49" i="16"/>
  <c r="EF48" i="16"/>
  <c r="DW48" i="16"/>
  <c r="DW51" i="16"/>
  <c r="DW52" i="16"/>
  <c r="EF51" i="16"/>
  <c r="DN46" i="16"/>
  <c r="DN42" i="16"/>
  <c r="DN45" i="16"/>
  <c r="DN43" i="16"/>
  <c r="DX55" i="15"/>
  <c r="DJ55" i="15"/>
  <c r="CU55" i="15"/>
  <c r="CG55" i="15"/>
  <c r="DX41" i="15"/>
  <c r="DJ41" i="15"/>
  <c r="CU41" i="15"/>
  <c r="CG41" i="15"/>
  <c r="DX34" i="15"/>
  <c r="DJ34" i="15"/>
  <c r="CU34" i="15"/>
  <c r="CG34" i="15"/>
  <c r="DX27" i="15"/>
  <c r="DJ27" i="15"/>
  <c r="CU27" i="15"/>
  <c r="CG27" i="15"/>
  <c r="DX21" i="15"/>
  <c r="DJ21" i="15"/>
  <c r="CG21" i="15"/>
  <c r="AC8" i="15" l="1"/>
  <c r="AQ8" i="15"/>
  <c r="DN51" i="16"/>
  <c r="DN48" i="16"/>
  <c r="DN49" i="16"/>
  <c r="DN52" i="16"/>
  <c r="DN50" i="16"/>
  <c r="BE8" i="15"/>
  <c r="EE51" i="17"/>
  <c r="EE50" i="17"/>
  <c r="DX51" i="17"/>
  <c r="DJ51" i="17"/>
  <c r="DX50" i="17" l="1"/>
  <c r="DJ50" i="17"/>
  <c r="EE49" i="17" l="1"/>
  <c r="AQ61" i="17"/>
  <c r="AQ53" i="17"/>
  <c r="AQ51" i="17"/>
  <c r="AQ50" i="17"/>
  <c r="AQ49" i="17"/>
  <c r="AQ47" i="17"/>
  <c r="AQ45" i="17"/>
  <c r="AQ42" i="17"/>
  <c r="AQ40" i="17"/>
  <c r="AQ39" i="17"/>
  <c r="AQ38" i="17"/>
  <c r="AQ36" i="17"/>
  <c r="AQ34" i="17"/>
  <c r="AQ31" i="17"/>
  <c r="AQ29" i="17"/>
  <c r="AQ28" i="17"/>
  <c r="AQ27" i="17"/>
  <c r="AQ25" i="17"/>
  <c r="AQ23" i="17"/>
  <c r="BE66" i="17" l="1"/>
  <c r="BE61" i="17"/>
  <c r="AQ60" i="17"/>
  <c r="O60" i="17"/>
  <c r="BL60" i="17" s="1"/>
  <c r="BE59" i="17"/>
  <c r="AQ59" i="17"/>
  <c r="AQ58" i="17"/>
  <c r="O58" i="17"/>
  <c r="BE57" i="17"/>
  <c r="AQ57" i="17"/>
  <c r="AQ56" i="17"/>
  <c r="O56" i="17"/>
  <c r="BL56" i="17" s="1"/>
  <c r="O53" i="17"/>
  <c r="O51" i="17"/>
  <c r="BL51" i="17" s="1"/>
  <c r="DX49" i="17"/>
  <c r="DJ49" i="17"/>
  <c r="BE50" i="17"/>
  <c r="EE48" i="17"/>
  <c r="DX48" i="17"/>
  <c r="DJ48" i="17"/>
  <c r="O49" i="17"/>
  <c r="BL49" i="17" s="1"/>
  <c r="EE47" i="17"/>
  <c r="DX47" i="17"/>
  <c r="DJ47" i="17"/>
  <c r="EE46" i="17"/>
  <c r="DX46" i="17"/>
  <c r="DJ46" i="17"/>
  <c r="O47" i="17"/>
  <c r="BL47" i="17" s="1"/>
  <c r="EE45" i="17"/>
  <c r="DX45" i="17"/>
  <c r="DJ45" i="17"/>
  <c r="EE44" i="17"/>
  <c r="DX44" i="17"/>
  <c r="DJ44" i="17"/>
  <c r="O45" i="17"/>
  <c r="BE45" i="17" s="1"/>
  <c r="BE44" i="17"/>
  <c r="AQ44" i="17"/>
  <c r="DJ43" i="17"/>
  <c r="CI43" i="17"/>
  <c r="DX43" i="17" s="1"/>
  <c r="DJ42" i="17"/>
  <c r="CI42" i="17"/>
  <c r="DX42" i="17" s="1"/>
  <c r="O42" i="17"/>
  <c r="BL42" i="17" s="1"/>
  <c r="DX41" i="17"/>
  <c r="DJ41" i="17"/>
  <c r="DJ40" i="17"/>
  <c r="CI40" i="17"/>
  <c r="DX40" i="17" s="1"/>
  <c r="O40" i="17"/>
  <c r="BL40" i="17" s="1"/>
  <c r="DX39" i="17"/>
  <c r="DJ39" i="17"/>
  <c r="BE39" i="17"/>
  <c r="DJ38" i="17"/>
  <c r="CI38" i="17"/>
  <c r="EE38" i="17" s="1"/>
  <c r="O38" i="17"/>
  <c r="BL38" i="17" s="1"/>
  <c r="DX37" i="17"/>
  <c r="DJ37" i="17"/>
  <c r="DJ36" i="17"/>
  <c r="CI36" i="17"/>
  <c r="DX36" i="17" s="1"/>
  <c r="O36" i="17"/>
  <c r="BL36" i="17" s="1"/>
  <c r="DX35" i="17"/>
  <c r="DJ35" i="17"/>
  <c r="DJ34" i="17"/>
  <c r="CI34" i="17"/>
  <c r="DX34" i="17" s="1"/>
  <c r="O34" i="17"/>
  <c r="BE33" i="17"/>
  <c r="AQ33" i="17"/>
  <c r="DX32" i="17"/>
  <c r="DJ32" i="17"/>
  <c r="DJ31" i="17"/>
  <c r="CI31" i="17"/>
  <c r="DX31" i="17" s="1"/>
  <c r="O31" i="17"/>
  <c r="BL31" i="17" s="1"/>
  <c r="DX30" i="17"/>
  <c r="DJ30" i="17"/>
  <c r="DJ29" i="17"/>
  <c r="CI29" i="17"/>
  <c r="DX29" i="17" s="1"/>
  <c r="O29" i="17"/>
  <c r="DX28" i="17"/>
  <c r="DJ28" i="17"/>
  <c r="BE28" i="17"/>
  <c r="DJ27" i="17"/>
  <c r="CI27" i="17"/>
  <c r="DX27" i="17" s="1"/>
  <c r="O27" i="17"/>
  <c r="BL27" i="17" s="1"/>
  <c r="DX26" i="17"/>
  <c r="DJ26" i="17"/>
  <c r="DJ25" i="17"/>
  <c r="CI25" i="17"/>
  <c r="DX25" i="17" s="1"/>
  <c r="O25" i="17"/>
  <c r="DX24" i="17"/>
  <c r="DJ24" i="17"/>
  <c r="DJ23" i="17"/>
  <c r="CI23" i="17"/>
  <c r="EE23" i="17" s="1"/>
  <c r="O23" i="17"/>
  <c r="BL23" i="17" s="1"/>
  <c r="BE22" i="17"/>
  <c r="AQ22" i="17"/>
  <c r="DX21" i="17"/>
  <c r="DJ21" i="17"/>
  <c r="DJ20" i="17"/>
  <c r="CI20" i="17"/>
  <c r="EE20" i="17" s="1"/>
  <c r="AQ20" i="17"/>
  <c r="O20" i="17"/>
  <c r="BL20" i="17" s="1"/>
  <c r="DX19" i="17"/>
  <c r="DJ19" i="17"/>
  <c r="DJ18" i="17"/>
  <c r="CI18" i="17"/>
  <c r="DX18" i="17" s="1"/>
  <c r="AQ18" i="17"/>
  <c r="O18" i="17"/>
  <c r="DX17" i="17"/>
  <c r="DJ17" i="17"/>
  <c r="BE17" i="17"/>
  <c r="AQ17" i="17"/>
  <c r="DJ16" i="17"/>
  <c r="CI16" i="17"/>
  <c r="EE16" i="17" s="1"/>
  <c r="AQ16" i="17"/>
  <c r="O16" i="17"/>
  <c r="BL16" i="17" s="1"/>
  <c r="DX15" i="17"/>
  <c r="DJ15" i="17"/>
  <c r="DJ14" i="17"/>
  <c r="CI14" i="17"/>
  <c r="AQ14" i="17"/>
  <c r="O14" i="17"/>
  <c r="DX13" i="17"/>
  <c r="DJ13" i="17"/>
  <c r="DJ12" i="17"/>
  <c r="CI12" i="17"/>
  <c r="AQ12" i="17"/>
  <c r="O12" i="17"/>
  <c r="BE12" i="17" s="1"/>
  <c r="BE36" i="17" l="1"/>
  <c r="DX23" i="17"/>
  <c r="BE51" i="17"/>
  <c r="DD16" i="17"/>
  <c r="DX16" i="17"/>
  <c r="BE23" i="17"/>
  <c r="BE47" i="17"/>
  <c r="DD14" i="17"/>
  <c r="BE31" i="17"/>
  <c r="DX38" i="17"/>
  <c r="BE40" i="17"/>
  <c r="BE27" i="17"/>
  <c r="BL12" i="17"/>
  <c r="DX12" i="17"/>
  <c r="BE20" i="17"/>
  <c r="AJ25" i="17"/>
  <c r="EE25" i="17"/>
  <c r="AJ29" i="17"/>
  <c r="EE29" i="17"/>
  <c r="AJ34" i="17"/>
  <c r="EE34" i="17"/>
  <c r="EE42" i="17"/>
  <c r="BL45" i="17"/>
  <c r="AJ47" i="17"/>
  <c r="AJ51" i="17"/>
  <c r="BE60" i="17"/>
  <c r="AJ40" i="17"/>
  <c r="AJ58" i="17"/>
  <c r="DD12" i="17"/>
  <c r="AJ14" i="17"/>
  <c r="DX14" i="17"/>
  <c r="AJ20" i="17"/>
  <c r="EE18" i="17"/>
  <c r="DX20" i="17"/>
  <c r="EE43" i="17"/>
  <c r="AJ56" i="17"/>
  <c r="BE56" i="17"/>
  <c r="BE14" i="17"/>
  <c r="BE16" i="17"/>
  <c r="AJ18" i="17"/>
  <c r="BE25" i="17"/>
  <c r="EE27" i="17"/>
  <c r="BE29" i="17"/>
  <c r="EE31" i="17"/>
  <c r="BE34" i="17"/>
  <c r="EE36" i="17"/>
  <c r="AJ38" i="17"/>
  <c r="EE40" i="17"/>
  <c r="AJ42" i="17"/>
  <c r="AJ49" i="17"/>
  <c r="BE53" i="17"/>
  <c r="BE58" i="17"/>
  <c r="BL25" i="17"/>
  <c r="AJ27" i="17"/>
  <c r="BL29" i="17"/>
  <c r="AJ31" i="17"/>
  <c r="BL34" i="17"/>
  <c r="AJ36" i="17"/>
  <c r="BL53" i="17"/>
  <c r="BL58" i="17"/>
  <c r="AJ60" i="17"/>
  <c r="BL14" i="17"/>
  <c r="EE12" i="17"/>
  <c r="EE14" i="17"/>
  <c r="AJ16" i="17"/>
  <c r="BE18" i="17"/>
  <c r="BE38" i="17"/>
  <c r="BE42" i="17"/>
  <c r="BE49" i="17"/>
  <c r="AJ53" i="17"/>
  <c r="BL18" i="17"/>
  <c r="O63" i="15" l="1"/>
  <c r="O8" i="15" s="1"/>
</calcChain>
</file>

<file path=xl/sharedStrings.xml><?xml version="1.0" encoding="utf-8"?>
<sst xmlns="http://schemas.openxmlformats.org/spreadsheetml/2006/main" count="802" uniqueCount="430">
  <si>
    <t>対前年増減</t>
    <rPh sb="0" eb="1">
      <t>タイショウ</t>
    </rPh>
    <rPh sb="1" eb="3">
      <t>ゼンネンド</t>
    </rPh>
    <rPh sb="3" eb="5">
      <t>ゾウゲン</t>
    </rPh>
    <phoneticPr fontId="2"/>
  </si>
  <si>
    <t>性　　比
(女)=100</t>
    <rPh sb="0" eb="1">
      <t>セイ</t>
    </rPh>
    <rPh sb="3" eb="4">
      <t>ヒリツ</t>
    </rPh>
    <rPh sb="6" eb="7">
      <t>オンナ</t>
    </rPh>
    <phoneticPr fontId="2"/>
  </si>
  <si>
    <t xml:space="preserve"> 総   数</t>
    <rPh sb="1" eb="2">
      <t>フサ</t>
    </rPh>
    <rPh sb="5" eb="6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</si>
  <si>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</si>
  <si>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</si>
  <si>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○</t>
    <phoneticPr fontId="2"/>
  </si>
  <si>
    <t>旧富士宮市</t>
    <rPh sb="0" eb="1">
      <t>キュウ</t>
    </rPh>
    <rPh sb="1" eb="5">
      <t>フジノミヤシ</t>
    </rPh>
    <phoneticPr fontId="2"/>
  </si>
  <si>
    <t>旧芝川町</t>
    <rPh sb="0" eb="1">
      <t>キュウ</t>
    </rPh>
    <rPh sb="1" eb="3">
      <t>シバカワ</t>
    </rPh>
    <rPh sb="3" eb="4">
      <t>マチ</t>
    </rPh>
    <phoneticPr fontId="2"/>
  </si>
  <si>
    <t>年　　　次</t>
    <rPh sb="0" eb="1">
      <t>トシ</t>
    </rPh>
    <rPh sb="4" eb="5">
      <t>ツギ</t>
    </rPh>
    <phoneticPr fontId="2"/>
  </si>
  <si>
    <t>富士宮市</t>
    <rPh sb="0" eb="4">
      <t>フジノミヤシ</t>
    </rPh>
    <phoneticPr fontId="2"/>
  </si>
  <si>
    <t>…</t>
    <phoneticPr fontId="2"/>
  </si>
  <si>
    <t>注３：国勢調査人口には外国人を含む。住民基本台帳人口には、平成24年8月以降も外国人を含まない。</t>
    <rPh sb="0" eb="1">
      <t>チュウ</t>
    </rPh>
    <rPh sb="3" eb="5">
      <t>コクセイ</t>
    </rPh>
    <rPh sb="5" eb="7">
      <t>チョウサ</t>
    </rPh>
    <rPh sb="7" eb="9">
      <t>ジンコウ</t>
    </rPh>
    <rPh sb="11" eb="13">
      <t>ガイコク</t>
    </rPh>
    <rPh sb="13" eb="14">
      <t>ジン</t>
    </rPh>
    <rPh sb="15" eb="16">
      <t>フク</t>
    </rPh>
    <rPh sb="18" eb="20">
      <t>ジュウミン</t>
    </rPh>
    <rPh sb="20" eb="22">
      <t>キホン</t>
    </rPh>
    <rPh sb="22" eb="24">
      <t>ダイチョウ</t>
    </rPh>
    <rPh sb="24" eb="26">
      <t>ジンコウ</t>
    </rPh>
    <rPh sb="29" eb="31">
      <t>ヘイセイ</t>
    </rPh>
    <rPh sb="33" eb="34">
      <t>ネン</t>
    </rPh>
    <rPh sb="35" eb="36">
      <t>ガツ</t>
    </rPh>
    <rPh sb="36" eb="38">
      <t>イコウ</t>
    </rPh>
    <rPh sb="39" eb="41">
      <t>ガイコク</t>
    </rPh>
    <rPh sb="41" eb="42">
      <t>ジン</t>
    </rPh>
    <rPh sb="43" eb="44">
      <t>フク</t>
    </rPh>
    <phoneticPr fontId="2"/>
  </si>
  <si>
    <t>人　　口　　（人）</t>
    <rPh sb="0" eb="1">
      <t>ヒト</t>
    </rPh>
    <rPh sb="3" eb="4">
      <t>クチ</t>
    </rPh>
    <rPh sb="7" eb="8">
      <t>ニン</t>
    </rPh>
    <phoneticPr fontId="2"/>
  </si>
  <si>
    <t>世 帯 数　（世帯）</t>
    <rPh sb="0" eb="1">
      <t>ヨ</t>
    </rPh>
    <rPh sb="2" eb="3">
      <t>オビ</t>
    </rPh>
    <rPh sb="4" eb="5">
      <t>カズ</t>
    </rPh>
    <rPh sb="7" eb="9">
      <t>セタイ</t>
    </rPh>
    <phoneticPr fontId="2"/>
  </si>
  <si>
    <t>世帯当り
人員(人）</t>
    <rPh sb="0" eb="2">
      <t>セタイ</t>
    </rPh>
    <rPh sb="2" eb="3">
      <t>アタ</t>
    </rPh>
    <rPh sb="5" eb="6">
      <t>ヒト</t>
    </rPh>
    <rPh sb="6" eb="7">
      <t>イン</t>
    </rPh>
    <rPh sb="8" eb="9">
      <t>ニン</t>
    </rPh>
    <phoneticPr fontId="2"/>
  </si>
  <si>
    <r>
      <t xml:space="preserve">人口密度
</t>
    </r>
    <r>
      <rPr>
        <sz val="9"/>
        <rFont val="ＭＳ 明朝"/>
        <family val="1"/>
        <charset val="128"/>
      </rPr>
      <t>(人/k㎡)</t>
    </r>
    <rPh sb="0" eb="2">
      <t>ジンコウ</t>
    </rPh>
    <rPh sb="2" eb="4">
      <t>ミツド</t>
    </rPh>
    <rPh sb="6" eb="7">
      <t>ニン</t>
    </rPh>
    <phoneticPr fontId="2"/>
  </si>
  <si>
    <r>
      <t xml:space="preserve">人口密度
</t>
    </r>
    <r>
      <rPr>
        <sz val="9"/>
        <rFont val="ＭＳ 明朝"/>
        <family val="1"/>
        <charset val="128"/>
      </rPr>
      <t>(人/k㎡)</t>
    </r>
    <rPh sb="0" eb="2">
      <t>ジンコウ</t>
    </rPh>
    <rPh sb="2" eb="4">
      <t>ミツド</t>
    </rPh>
    <phoneticPr fontId="2"/>
  </si>
  <si>
    <t>6　人　口</t>
    <phoneticPr fontId="2"/>
  </si>
  <si>
    <t>人　口　7</t>
    <phoneticPr fontId="2"/>
  </si>
  <si>
    <t>85歳以上</t>
    <rPh sb="2" eb="5">
      <t>サイイジョウ</t>
    </rPh>
    <phoneticPr fontId="2"/>
  </si>
  <si>
    <t>75歳以上</t>
    <rPh sb="2" eb="5">
      <t>サイイジョウ</t>
    </rPh>
    <phoneticPr fontId="2"/>
  </si>
  <si>
    <t>65歳以上</t>
    <rPh sb="2" eb="5">
      <t>サイイジョウ</t>
    </rPh>
    <phoneticPr fontId="2"/>
  </si>
  <si>
    <t>15～64歳</t>
    <rPh sb="5" eb="6">
      <t>サイ</t>
    </rPh>
    <phoneticPr fontId="2"/>
  </si>
  <si>
    <t>15歳未満</t>
    <rPh sb="2" eb="5">
      <t>サイミマン</t>
    </rPh>
    <phoneticPr fontId="2"/>
  </si>
  <si>
    <t>(年齢別割合）</t>
    <rPh sb="1" eb="3">
      <t>ネンレイ</t>
    </rPh>
    <rPh sb="3" eb="4">
      <t>ベツ</t>
    </rPh>
    <rPh sb="4" eb="6">
      <t>ワリアイ</t>
    </rPh>
    <phoneticPr fontId="2"/>
  </si>
  <si>
    <t>85～89歳</t>
    <phoneticPr fontId="2"/>
  </si>
  <si>
    <t>55～59歳</t>
    <phoneticPr fontId="2"/>
  </si>
  <si>
    <t>110歳以上</t>
    <phoneticPr fontId="2"/>
  </si>
  <si>
    <t>80～84歳</t>
    <phoneticPr fontId="2"/>
  </si>
  <si>
    <t>50～54歳</t>
    <phoneticPr fontId="2"/>
  </si>
  <si>
    <t>105～109歳</t>
    <phoneticPr fontId="2"/>
  </si>
  <si>
    <t>75～79歳</t>
    <phoneticPr fontId="2"/>
  </si>
  <si>
    <t>45～49歳</t>
    <phoneticPr fontId="2"/>
  </si>
  <si>
    <t>100～104歳</t>
    <phoneticPr fontId="2"/>
  </si>
  <si>
    <t>70～74歳</t>
    <phoneticPr fontId="2"/>
  </si>
  <si>
    <t>40～44歳</t>
    <phoneticPr fontId="2"/>
  </si>
  <si>
    <t>95～99歳</t>
    <phoneticPr fontId="2"/>
  </si>
  <si>
    <t>65～69歳</t>
    <phoneticPr fontId="2"/>
  </si>
  <si>
    <t>35～39歳</t>
    <phoneticPr fontId="2"/>
  </si>
  <si>
    <t>90～94歳</t>
    <phoneticPr fontId="2"/>
  </si>
  <si>
    <t>60～64歳</t>
    <phoneticPr fontId="2"/>
  </si>
  <si>
    <t>30～34歳</t>
    <phoneticPr fontId="2"/>
  </si>
  <si>
    <t>総　　数</t>
    <phoneticPr fontId="2"/>
  </si>
  <si>
    <t>女</t>
  </si>
  <si>
    <t>男</t>
  </si>
  <si>
    <t>年齢区分</t>
    <rPh sb="0" eb="2">
      <t>ネンレイ</t>
    </rPh>
    <rPh sb="2" eb="4">
      <t>クブン</t>
    </rPh>
    <phoneticPr fontId="2"/>
  </si>
  <si>
    <t>年齢区分</t>
    <phoneticPr fontId="2"/>
  </si>
  <si>
    <t>　　男　　女　　別　　人　　口</t>
    <phoneticPr fontId="2"/>
  </si>
  <si>
    <t>　　　　　　　　　　　　　　　　　　　　　　　　２ 　年 　　齢 　（　各 　歳　）　　　　　　</t>
    <phoneticPr fontId="2"/>
  </si>
  <si>
    <t>8　人 口</t>
    <phoneticPr fontId="2"/>
  </si>
  <si>
    <t>旧富士宮地区計</t>
    <rPh sb="0" eb="1">
      <t>キュウ</t>
    </rPh>
    <rPh sb="1" eb="4">
      <t>フジノミヤ</t>
    </rPh>
    <rPh sb="4" eb="6">
      <t>チク</t>
    </rPh>
    <rPh sb="6" eb="7">
      <t>ケイ</t>
    </rPh>
    <phoneticPr fontId="2"/>
  </si>
  <si>
    <t>青木平</t>
    <rPh sb="0" eb="2">
      <t>アオキ</t>
    </rPh>
    <rPh sb="2" eb="3">
      <t>タイラ</t>
    </rPh>
    <phoneticPr fontId="2"/>
  </si>
  <si>
    <t>青木</t>
    <rPh sb="0" eb="2">
      <t>アオキ</t>
    </rPh>
    <phoneticPr fontId="2"/>
  </si>
  <si>
    <t>中島町</t>
    <rPh sb="0" eb="2">
      <t>ナカジマ</t>
    </rPh>
    <rPh sb="2" eb="3">
      <t>マチ</t>
    </rPh>
    <phoneticPr fontId="2"/>
  </si>
  <si>
    <t>穂波町</t>
    <rPh sb="0" eb="2">
      <t>ホナミ</t>
    </rPh>
    <rPh sb="2" eb="3">
      <t>マチ</t>
    </rPh>
    <phoneticPr fontId="2"/>
  </si>
  <si>
    <t>淀平町</t>
    <rPh sb="0" eb="1">
      <t>ヨド</t>
    </rPh>
    <rPh sb="1" eb="2">
      <t>ヒラ</t>
    </rPh>
    <rPh sb="2" eb="3">
      <t>チョウ</t>
    </rPh>
    <phoneticPr fontId="2"/>
  </si>
  <si>
    <t>淀師</t>
    <rPh sb="0" eb="1">
      <t>ヨド</t>
    </rPh>
    <rPh sb="1" eb="2">
      <t>シ</t>
    </rPh>
    <phoneticPr fontId="2"/>
  </si>
  <si>
    <t>宮原</t>
    <rPh sb="0" eb="2">
      <t>ミヤハラ</t>
    </rPh>
    <phoneticPr fontId="2"/>
  </si>
  <si>
    <t>芝川地区計</t>
    <rPh sb="0" eb="2">
      <t>シバカワ</t>
    </rPh>
    <rPh sb="2" eb="4">
      <t>チク</t>
    </rPh>
    <rPh sb="4" eb="5">
      <t>ケイ</t>
    </rPh>
    <phoneticPr fontId="2"/>
  </si>
  <si>
    <t>外神東町</t>
    <rPh sb="0" eb="1">
      <t>ソト</t>
    </rPh>
    <rPh sb="1" eb="2">
      <t>カミ</t>
    </rPh>
    <rPh sb="2" eb="3">
      <t>ヒガシ</t>
    </rPh>
    <rPh sb="3" eb="4">
      <t>マチ</t>
    </rPh>
    <phoneticPr fontId="2"/>
  </si>
  <si>
    <t>内房</t>
    <rPh sb="0" eb="1">
      <t>ウチ</t>
    </rPh>
    <rPh sb="1" eb="2">
      <t>フサ</t>
    </rPh>
    <phoneticPr fontId="2"/>
  </si>
  <si>
    <t>外神</t>
    <rPh sb="0" eb="1">
      <t>ソト</t>
    </rPh>
    <rPh sb="1" eb="2">
      <t>カミ</t>
    </rPh>
    <phoneticPr fontId="2"/>
  </si>
  <si>
    <t>長貫</t>
    <rPh sb="0" eb="1">
      <t>ナガ</t>
    </rPh>
    <rPh sb="1" eb="2">
      <t>ヌキ</t>
    </rPh>
    <phoneticPr fontId="2"/>
  </si>
  <si>
    <t xml:space="preserve">   </t>
  </si>
  <si>
    <t>中里東町</t>
    <rPh sb="0" eb="1">
      <t>ナカ</t>
    </rPh>
    <rPh sb="1" eb="2">
      <t>ザト</t>
    </rPh>
    <rPh sb="2" eb="3">
      <t>ヒガシ</t>
    </rPh>
    <rPh sb="3" eb="4">
      <t>マチ</t>
    </rPh>
    <phoneticPr fontId="2"/>
  </si>
  <si>
    <t>西山</t>
    <rPh sb="0" eb="2">
      <t>ニシヤマ</t>
    </rPh>
    <phoneticPr fontId="2"/>
  </si>
  <si>
    <t>大久保</t>
    <rPh sb="0" eb="3">
      <t>オオクボ</t>
    </rPh>
    <phoneticPr fontId="2"/>
  </si>
  <si>
    <t>羽鮒</t>
    <rPh sb="0" eb="1">
      <t>ハ</t>
    </rPh>
    <rPh sb="1" eb="2">
      <t>フナ</t>
    </rPh>
    <phoneticPr fontId="2"/>
  </si>
  <si>
    <t>下稲子</t>
    <rPh sb="0" eb="1">
      <t>シモ</t>
    </rPh>
    <rPh sb="1" eb="3">
      <t>イナコ</t>
    </rPh>
    <phoneticPr fontId="2"/>
  </si>
  <si>
    <t>上稲子</t>
    <rPh sb="0" eb="1">
      <t>カミ</t>
    </rPh>
    <rPh sb="1" eb="3">
      <t>イナコ</t>
    </rPh>
    <phoneticPr fontId="2"/>
  </si>
  <si>
    <t>猫沢</t>
    <rPh sb="0" eb="1">
      <t>ネコ</t>
    </rPh>
    <rPh sb="1" eb="2">
      <t>ザワ</t>
    </rPh>
    <phoneticPr fontId="2"/>
  </si>
  <si>
    <t>鳥並</t>
    <rPh sb="0" eb="1">
      <t>トリ</t>
    </rPh>
    <rPh sb="1" eb="2">
      <t>ナミ</t>
    </rPh>
    <phoneticPr fontId="2"/>
  </si>
  <si>
    <t>上柚野</t>
    <rPh sb="0" eb="1">
      <t>カミ</t>
    </rPh>
    <rPh sb="1" eb="2">
      <t>ユ</t>
    </rPh>
    <rPh sb="2" eb="3">
      <t>ノ</t>
    </rPh>
    <phoneticPr fontId="2"/>
  </si>
  <si>
    <t>大鹿窪</t>
    <rPh sb="0" eb="1">
      <t>オオ</t>
    </rPh>
    <rPh sb="1" eb="2">
      <t>シカ</t>
    </rPh>
    <rPh sb="2" eb="3">
      <t>クボ</t>
    </rPh>
    <phoneticPr fontId="2"/>
  </si>
  <si>
    <t>下柚野</t>
    <rPh sb="0" eb="1">
      <t>シモ</t>
    </rPh>
    <rPh sb="1" eb="2">
      <t>ユ</t>
    </rPh>
    <rPh sb="2" eb="3">
      <t>ノ</t>
    </rPh>
    <phoneticPr fontId="2"/>
  </si>
  <si>
    <t>白糸地区計</t>
    <rPh sb="0" eb="2">
      <t>シライト</t>
    </rPh>
    <rPh sb="2" eb="4">
      <t>チク</t>
    </rPh>
    <phoneticPr fontId="2"/>
  </si>
  <si>
    <t>狩宿</t>
    <rPh sb="0" eb="1">
      <t>カ</t>
    </rPh>
    <rPh sb="1" eb="2">
      <t>ヤド</t>
    </rPh>
    <phoneticPr fontId="2"/>
  </si>
  <si>
    <t>佐折</t>
    <rPh sb="0" eb="1">
      <t>サ</t>
    </rPh>
    <rPh sb="1" eb="2">
      <t>オ</t>
    </rPh>
    <phoneticPr fontId="2"/>
  </si>
  <si>
    <t>半野</t>
    <rPh sb="0" eb="1">
      <t>ハン</t>
    </rPh>
    <rPh sb="1" eb="2">
      <t>ノ</t>
    </rPh>
    <phoneticPr fontId="2"/>
  </si>
  <si>
    <t>原</t>
    <rPh sb="0" eb="1">
      <t>ハラ</t>
    </rPh>
    <phoneticPr fontId="2"/>
  </si>
  <si>
    <t>内野</t>
    <rPh sb="0" eb="1">
      <t>ウチ</t>
    </rPh>
    <rPh sb="1" eb="2">
      <t>ノ</t>
    </rPh>
    <phoneticPr fontId="2"/>
  </si>
  <si>
    <t>上井出地区計</t>
    <rPh sb="0" eb="1">
      <t>カミ</t>
    </rPh>
    <rPh sb="1" eb="2">
      <t>イ</t>
    </rPh>
    <rPh sb="2" eb="3">
      <t>デ</t>
    </rPh>
    <rPh sb="3" eb="5">
      <t>チク</t>
    </rPh>
    <phoneticPr fontId="2"/>
  </si>
  <si>
    <t>根原</t>
    <rPh sb="0" eb="1">
      <t>ネ</t>
    </rPh>
    <rPh sb="1" eb="2">
      <t>ハラ</t>
    </rPh>
    <phoneticPr fontId="2"/>
  </si>
  <si>
    <t>麓</t>
    <rPh sb="0" eb="1">
      <t>フモト</t>
    </rPh>
    <phoneticPr fontId="2"/>
  </si>
  <si>
    <t>猪之頭</t>
    <rPh sb="0" eb="1">
      <t>イノシシ</t>
    </rPh>
    <rPh sb="1" eb="2">
      <t>ノ</t>
    </rPh>
    <rPh sb="2" eb="3">
      <t>カシラ</t>
    </rPh>
    <phoneticPr fontId="2"/>
  </si>
  <si>
    <t>人穴</t>
    <rPh sb="0" eb="2">
      <t>ヒトアナ</t>
    </rPh>
    <phoneticPr fontId="2"/>
  </si>
  <si>
    <t>上井出</t>
    <rPh sb="0" eb="1">
      <t>カミ</t>
    </rPh>
    <rPh sb="1" eb="2">
      <t>イ</t>
    </rPh>
    <rPh sb="2" eb="3">
      <t>デ</t>
    </rPh>
    <phoneticPr fontId="2"/>
  </si>
  <si>
    <t>上野地区計</t>
    <rPh sb="0" eb="2">
      <t>ウエノ</t>
    </rPh>
    <rPh sb="2" eb="4">
      <t>チク</t>
    </rPh>
    <phoneticPr fontId="2"/>
  </si>
  <si>
    <t>精進川</t>
    <rPh sb="0" eb="2">
      <t>ショウジン</t>
    </rPh>
    <rPh sb="2" eb="3">
      <t>カワ</t>
    </rPh>
    <phoneticPr fontId="2"/>
  </si>
  <si>
    <t>下条</t>
    <rPh sb="0" eb="2">
      <t>シモジョウ</t>
    </rPh>
    <phoneticPr fontId="2"/>
  </si>
  <si>
    <t>上条</t>
    <rPh sb="0" eb="2">
      <t>カミジョウ</t>
    </rPh>
    <phoneticPr fontId="2"/>
  </si>
  <si>
    <t>馬見塚</t>
    <rPh sb="0" eb="1">
      <t>ウマ</t>
    </rPh>
    <rPh sb="1" eb="2">
      <t>ミ</t>
    </rPh>
    <rPh sb="2" eb="3">
      <t>ツカ</t>
    </rPh>
    <phoneticPr fontId="2"/>
  </si>
  <si>
    <t>北山地区計</t>
    <rPh sb="0" eb="2">
      <t>キタヤマ</t>
    </rPh>
    <rPh sb="2" eb="4">
      <t>チク</t>
    </rPh>
    <phoneticPr fontId="2"/>
  </si>
  <si>
    <t>山宮</t>
    <rPh sb="0" eb="2">
      <t>ヤマミヤ</t>
    </rPh>
    <phoneticPr fontId="2"/>
  </si>
  <si>
    <t>北山</t>
    <rPh sb="0" eb="2">
      <t>キタヤマ</t>
    </rPh>
    <phoneticPr fontId="2"/>
  </si>
  <si>
    <t>富士根地区計</t>
    <rPh sb="0" eb="3">
      <t>フジネ</t>
    </rPh>
    <rPh sb="3" eb="5">
      <t>チク</t>
    </rPh>
    <rPh sb="5" eb="6">
      <t>ケイ</t>
    </rPh>
    <phoneticPr fontId="2"/>
  </si>
  <si>
    <t>舟久保町</t>
    <rPh sb="0" eb="3">
      <t>フナクボ</t>
    </rPh>
    <rPh sb="3" eb="4">
      <t>チョウ</t>
    </rPh>
    <phoneticPr fontId="2"/>
  </si>
  <si>
    <t>粟倉南町</t>
    <rPh sb="0" eb="2">
      <t>アワクラ</t>
    </rPh>
    <rPh sb="2" eb="3">
      <t>ミナミ</t>
    </rPh>
    <rPh sb="3" eb="4">
      <t>マチ</t>
    </rPh>
    <phoneticPr fontId="2"/>
  </si>
  <si>
    <t>粟倉</t>
    <rPh sb="0" eb="2">
      <t>アワクラ</t>
    </rPh>
    <phoneticPr fontId="2"/>
  </si>
  <si>
    <t>村山</t>
    <rPh sb="0" eb="2">
      <t>ムラヤマ</t>
    </rPh>
    <phoneticPr fontId="2"/>
  </si>
  <si>
    <t>杉田</t>
    <rPh sb="0" eb="2">
      <t>スギタ</t>
    </rPh>
    <phoneticPr fontId="2"/>
  </si>
  <si>
    <t>大岩</t>
    <rPh sb="0" eb="2">
      <t>オオイワ</t>
    </rPh>
    <phoneticPr fontId="2"/>
  </si>
  <si>
    <t>西小泉町</t>
    <rPh sb="0" eb="1">
      <t>ニシ</t>
    </rPh>
    <rPh sb="1" eb="3">
      <t>コイズミ</t>
    </rPh>
    <rPh sb="3" eb="4">
      <t>チョウ</t>
    </rPh>
    <phoneticPr fontId="2"/>
  </si>
  <si>
    <t>前田町</t>
    <rPh sb="0" eb="2">
      <t>マエダ</t>
    </rPh>
    <rPh sb="2" eb="3">
      <t>チョウ</t>
    </rPh>
    <phoneticPr fontId="2"/>
  </si>
  <si>
    <t>小泉</t>
    <rPh sb="0" eb="2">
      <t>コイズミ</t>
    </rPh>
    <phoneticPr fontId="2"/>
  </si>
  <si>
    <t>世　帯　数</t>
  </si>
  <si>
    <t>総　　　数</t>
  </si>
  <si>
    <t>人　口　11</t>
    <phoneticPr fontId="2"/>
  </si>
  <si>
    <t>10　人　口</t>
    <phoneticPr fontId="2"/>
  </si>
  <si>
    <t>　資料：市民課（住民基本台帳登録者数・日本人）</t>
    <rPh sb="14" eb="16">
      <t>トウロク</t>
    </rPh>
    <rPh sb="16" eb="17">
      <t>シャ</t>
    </rPh>
    <rPh sb="17" eb="18">
      <t>スウ</t>
    </rPh>
    <rPh sb="19" eb="22">
      <t>ニホンジン</t>
    </rPh>
    <phoneticPr fontId="2"/>
  </si>
  <si>
    <t>大岩１区</t>
    <rPh sb="0" eb="2">
      <t>オオイワ</t>
    </rPh>
    <rPh sb="3" eb="4">
      <t>ク</t>
    </rPh>
    <phoneticPr fontId="2"/>
  </si>
  <si>
    <t>小泉６区</t>
    <rPh sb="0" eb="2">
      <t>コイズミ</t>
    </rPh>
    <rPh sb="3" eb="4">
      <t>ク</t>
    </rPh>
    <phoneticPr fontId="2"/>
  </si>
  <si>
    <t>小泉５区</t>
    <rPh sb="0" eb="2">
      <t>コイズミ</t>
    </rPh>
    <rPh sb="3" eb="4">
      <t>ク</t>
    </rPh>
    <phoneticPr fontId="2"/>
  </si>
  <si>
    <t>小泉４区</t>
    <rPh sb="0" eb="2">
      <t>コイズミ</t>
    </rPh>
    <rPh sb="3" eb="4">
      <t>ク</t>
    </rPh>
    <phoneticPr fontId="2"/>
  </si>
  <si>
    <t>下稲子</t>
    <rPh sb="0" eb="1">
      <t>シタ</t>
    </rPh>
    <rPh sb="1" eb="2">
      <t>イナ</t>
    </rPh>
    <rPh sb="2" eb="3">
      <t>コ</t>
    </rPh>
    <phoneticPr fontId="2"/>
  </si>
  <si>
    <t>小泉３区</t>
    <rPh sb="0" eb="2">
      <t>コイズミ</t>
    </rPh>
    <rPh sb="3" eb="4">
      <t>ク</t>
    </rPh>
    <phoneticPr fontId="2"/>
  </si>
  <si>
    <t>上稲子</t>
    <rPh sb="0" eb="1">
      <t>ウエ</t>
    </rPh>
    <rPh sb="1" eb="2">
      <t>イナ</t>
    </rPh>
    <rPh sb="2" eb="3">
      <t>コ</t>
    </rPh>
    <phoneticPr fontId="2"/>
  </si>
  <si>
    <t>小泉２区</t>
    <rPh sb="0" eb="2">
      <t>コイズミ</t>
    </rPh>
    <rPh sb="3" eb="4">
      <t>ク</t>
    </rPh>
    <phoneticPr fontId="2"/>
  </si>
  <si>
    <t>小泉１区</t>
    <rPh sb="0" eb="2">
      <t>コイズミ</t>
    </rPh>
    <rPh sb="3" eb="4">
      <t>ク</t>
    </rPh>
    <phoneticPr fontId="2"/>
  </si>
  <si>
    <t>下柚野</t>
    <rPh sb="0" eb="1">
      <t>シタ</t>
    </rPh>
    <rPh sb="1" eb="2">
      <t>ユズ</t>
    </rPh>
    <rPh sb="2" eb="3">
      <t>ノ</t>
    </rPh>
    <phoneticPr fontId="2"/>
  </si>
  <si>
    <t>上小泉</t>
    <rPh sb="0" eb="1">
      <t>カミ</t>
    </rPh>
    <rPh sb="1" eb="3">
      <t>コイズミ</t>
    </rPh>
    <phoneticPr fontId="2"/>
  </si>
  <si>
    <t>上柚野</t>
    <rPh sb="0" eb="1">
      <t>ウエ</t>
    </rPh>
    <rPh sb="1" eb="2">
      <t>ユウ</t>
    </rPh>
    <rPh sb="2" eb="3">
      <t>ノ</t>
    </rPh>
    <phoneticPr fontId="2"/>
  </si>
  <si>
    <t>宮原１区</t>
    <rPh sb="0" eb="2">
      <t>ミヤハラ</t>
    </rPh>
    <rPh sb="3" eb="4">
      <t>ク</t>
    </rPh>
    <phoneticPr fontId="2"/>
  </si>
  <si>
    <t>明光台</t>
    <rPh sb="0" eb="1">
      <t>アカ</t>
    </rPh>
    <rPh sb="1" eb="2">
      <t>ヒカリ</t>
    </rPh>
    <rPh sb="2" eb="3">
      <t>ダイ</t>
    </rPh>
    <phoneticPr fontId="2"/>
  </si>
  <si>
    <t>外神東</t>
    <rPh sb="0" eb="2">
      <t>トガミ</t>
    </rPh>
    <rPh sb="2" eb="3">
      <t>ヒガシ</t>
    </rPh>
    <phoneticPr fontId="2"/>
  </si>
  <si>
    <t>外神</t>
    <rPh sb="0" eb="2">
      <t>トガミ</t>
    </rPh>
    <phoneticPr fontId="2"/>
  </si>
  <si>
    <t>大鹿窪</t>
    <rPh sb="0" eb="2">
      <t>オオシカ</t>
    </rPh>
    <rPh sb="2" eb="3">
      <t>クボ</t>
    </rPh>
    <phoneticPr fontId="2"/>
  </si>
  <si>
    <t>香葉台</t>
    <rPh sb="0" eb="1">
      <t>カオ</t>
    </rPh>
    <rPh sb="1" eb="2">
      <t>ハ</t>
    </rPh>
    <rPh sb="2" eb="3">
      <t>ダイ</t>
    </rPh>
    <phoneticPr fontId="2"/>
  </si>
  <si>
    <t>稗久保</t>
    <rPh sb="0" eb="1">
      <t>ヒエ</t>
    </rPh>
    <rPh sb="1" eb="3">
      <t>クボ</t>
    </rPh>
    <phoneticPr fontId="2"/>
  </si>
  <si>
    <t>大中里</t>
    <rPh sb="0" eb="1">
      <t>オオ</t>
    </rPh>
    <rPh sb="1" eb="3">
      <t>ナカザト</t>
    </rPh>
    <phoneticPr fontId="2"/>
  </si>
  <si>
    <t>下羽鮒</t>
    <rPh sb="0" eb="1">
      <t>シタ</t>
    </rPh>
    <rPh sb="1" eb="2">
      <t>ハネ</t>
    </rPh>
    <rPh sb="2" eb="3">
      <t>フナ</t>
    </rPh>
    <phoneticPr fontId="2"/>
  </si>
  <si>
    <t>淀橋</t>
    <rPh sb="0" eb="2">
      <t>ヨドバシ</t>
    </rPh>
    <phoneticPr fontId="2"/>
  </si>
  <si>
    <t>上羽鮒</t>
    <rPh sb="0" eb="1">
      <t>ウエ</t>
    </rPh>
    <rPh sb="1" eb="2">
      <t>ハネ</t>
    </rPh>
    <rPh sb="2" eb="3">
      <t>フナ</t>
    </rPh>
    <phoneticPr fontId="2"/>
  </si>
  <si>
    <t>淀師</t>
    <rPh sb="0" eb="2">
      <t>ヨドシ</t>
    </rPh>
    <phoneticPr fontId="2"/>
  </si>
  <si>
    <t>万野４区</t>
    <rPh sb="0" eb="2">
      <t>マンノ</t>
    </rPh>
    <rPh sb="3" eb="4">
      <t>ク</t>
    </rPh>
    <phoneticPr fontId="2"/>
  </si>
  <si>
    <t>万野３区</t>
    <rPh sb="0" eb="2">
      <t>マンノ</t>
    </rPh>
    <rPh sb="3" eb="4">
      <t>ク</t>
    </rPh>
    <phoneticPr fontId="2"/>
  </si>
  <si>
    <t>万野２区</t>
    <rPh sb="0" eb="2">
      <t>マンノ</t>
    </rPh>
    <rPh sb="3" eb="4">
      <t>ク</t>
    </rPh>
    <phoneticPr fontId="2"/>
  </si>
  <si>
    <t>狩宿</t>
    <rPh sb="0" eb="1">
      <t>カリ</t>
    </rPh>
    <rPh sb="1" eb="2">
      <t>ヤド</t>
    </rPh>
    <phoneticPr fontId="2"/>
  </si>
  <si>
    <t>万野１区</t>
    <rPh sb="0" eb="2">
      <t>マンノ</t>
    </rPh>
    <rPh sb="3" eb="4">
      <t>ク</t>
    </rPh>
    <phoneticPr fontId="2"/>
  </si>
  <si>
    <t>沼久保</t>
    <rPh sb="0" eb="3">
      <t>ヌマクボ</t>
    </rPh>
    <phoneticPr fontId="2"/>
  </si>
  <si>
    <t>半野</t>
    <rPh sb="0" eb="2">
      <t>ハンノ</t>
    </rPh>
    <phoneticPr fontId="2"/>
  </si>
  <si>
    <t>内野</t>
    <rPh sb="0" eb="2">
      <t>ウチノ</t>
    </rPh>
    <phoneticPr fontId="2"/>
  </si>
  <si>
    <t>貫戸</t>
    <rPh sb="0" eb="1">
      <t>ヌ</t>
    </rPh>
    <rPh sb="1" eb="2">
      <t>ト</t>
    </rPh>
    <phoneticPr fontId="2"/>
  </si>
  <si>
    <t>富士丘</t>
    <rPh sb="0" eb="2">
      <t>フジ</t>
    </rPh>
    <rPh sb="2" eb="3">
      <t>オカ</t>
    </rPh>
    <phoneticPr fontId="2"/>
  </si>
  <si>
    <t>高原２区</t>
    <rPh sb="0" eb="2">
      <t>タカハラ</t>
    </rPh>
    <rPh sb="3" eb="4">
      <t>ク</t>
    </rPh>
    <phoneticPr fontId="2"/>
  </si>
  <si>
    <t>高原１区</t>
    <rPh sb="0" eb="2">
      <t>タカハラ</t>
    </rPh>
    <rPh sb="3" eb="4">
      <t>ク</t>
    </rPh>
    <phoneticPr fontId="2"/>
  </si>
  <si>
    <t>高原区</t>
    <rPh sb="0" eb="2">
      <t>タカハラ</t>
    </rPh>
    <rPh sb="2" eb="3">
      <t>ク</t>
    </rPh>
    <phoneticPr fontId="2"/>
  </si>
  <si>
    <t>山本</t>
    <rPh sb="0" eb="2">
      <t>ヤマモト</t>
    </rPh>
    <phoneticPr fontId="2"/>
  </si>
  <si>
    <t>猪之頭</t>
    <rPh sb="0" eb="1">
      <t>イノシシ</t>
    </rPh>
    <rPh sb="1" eb="2">
      <t>コレ</t>
    </rPh>
    <rPh sb="2" eb="3">
      <t>アタマ</t>
    </rPh>
    <phoneticPr fontId="2"/>
  </si>
  <si>
    <t>星山２区</t>
    <rPh sb="0" eb="2">
      <t>ホシヤマ</t>
    </rPh>
    <rPh sb="3" eb="4">
      <t>ク</t>
    </rPh>
    <phoneticPr fontId="2"/>
  </si>
  <si>
    <t>芝山</t>
    <rPh sb="0" eb="2">
      <t>シバヤマ</t>
    </rPh>
    <phoneticPr fontId="2"/>
  </si>
  <si>
    <t>星山１区</t>
    <rPh sb="0" eb="2">
      <t>ホシヤマ</t>
    </rPh>
    <rPh sb="3" eb="4">
      <t>ク</t>
    </rPh>
    <phoneticPr fontId="2"/>
  </si>
  <si>
    <t>上井出</t>
    <rPh sb="0" eb="2">
      <t>カミイ</t>
    </rPh>
    <rPh sb="2" eb="3">
      <t>デ</t>
    </rPh>
    <phoneticPr fontId="2"/>
  </si>
  <si>
    <t>野中４区</t>
    <rPh sb="0" eb="2">
      <t>ノナカ</t>
    </rPh>
    <rPh sb="3" eb="4">
      <t>ク</t>
    </rPh>
    <phoneticPr fontId="2"/>
  </si>
  <si>
    <t>精進川下区</t>
    <rPh sb="0" eb="2">
      <t>ショウジン</t>
    </rPh>
    <rPh sb="2" eb="3">
      <t>ガワ</t>
    </rPh>
    <rPh sb="3" eb="4">
      <t>シモ</t>
    </rPh>
    <rPh sb="4" eb="5">
      <t>ク</t>
    </rPh>
    <phoneticPr fontId="2"/>
  </si>
  <si>
    <t>野中３区</t>
    <rPh sb="0" eb="2">
      <t>ノナカ</t>
    </rPh>
    <rPh sb="3" eb="4">
      <t>ク</t>
    </rPh>
    <phoneticPr fontId="2"/>
  </si>
  <si>
    <t>精進川上区</t>
    <rPh sb="0" eb="2">
      <t>ショウジン</t>
    </rPh>
    <rPh sb="2" eb="3">
      <t>ガワ</t>
    </rPh>
    <rPh sb="3" eb="4">
      <t>カミ</t>
    </rPh>
    <rPh sb="4" eb="5">
      <t>ク</t>
    </rPh>
    <phoneticPr fontId="2"/>
  </si>
  <si>
    <t>野中２区</t>
    <rPh sb="0" eb="2">
      <t>ノナカ</t>
    </rPh>
    <rPh sb="3" eb="4">
      <t>ク</t>
    </rPh>
    <phoneticPr fontId="2"/>
  </si>
  <si>
    <t>下条下区</t>
    <rPh sb="0" eb="2">
      <t>シモジョウ</t>
    </rPh>
    <rPh sb="2" eb="3">
      <t>シモ</t>
    </rPh>
    <rPh sb="3" eb="4">
      <t>ク</t>
    </rPh>
    <phoneticPr fontId="2"/>
  </si>
  <si>
    <t>野中１区</t>
    <rPh sb="0" eb="2">
      <t>ノナカ</t>
    </rPh>
    <rPh sb="3" eb="4">
      <t>ク</t>
    </rPh>
    <phoneticPr fontId="2"/>
  </si>
  <si>
    <t>下条上区</t>
    <rPh sb="0" eb="2">
      <t>シモジョウ</t>
    </rPh>
    <rPh sb="2" eb="3">
      <t>カミ</t>
    </rPh>
    <rPh sb="3" eb="4">
      <t>ク</t>
    </rPh>
    <phoneticPr fontId="2"/>
  </si>
  <si>
    <t>黒田</t>
    <rPh sb="0" eb="2">
      <t>クロダ</t>
    </rPh>
    <phoneticPr fontId="2"/>
  </si>
  <si>
    <t>上条下区</t>
    <rPh sb="0" eb="2">
      <t>カミジョウ</t>
    </rPh>
    <rPh sb="2" eb="3">
      <t>シモ</t>
    </rPh>
    <rPh sb="3" eb="4">
      <t>ク</t>
    </rPh>
    <phoneticPr fontId="2"/>
  </si>
  <si>
    <t>田中</t>
    <rPh sb="0" eb="2">
      <t>タナカ</t>
    </rPh>
    <phoneticPr fontId="2"/>
  </si>
  <si>
    <t>上条上区</t>
    <rPh sb="0" eb="2">
      <t>カミジョウ</t>
    </rPh>
    <rPh sb="2" eb="3">
      <t>カミ</t>
    </rPh>
    <rPh sb="3" eb="4">
      <t>ク</t>
    </rPh>
    <phoneticPr fontId="2"/>
  </si>
  <si>
    <t>源道寺</t>
    <rPh sb="0" eb="3">
      <t>ゲンドウジ</t>
    </rPh>
    <phoneticPr fontId="2"/>
  </si>
  <si>
    <t>馬見塚</t>
    <rPh sb="0" eb="3">
      <t>ウマミヅカ</t>
    </rPh>
    <phoneticPr fontId="2"/>
  </si>
  <si>
    <t>山宮４区</t>
    <rPh sb="0" eb="2">
      <t>ヤマミヤ</t>
    </rPh>
    <rPh sb="3" eb="4">
      <t>ク</t>
    </rPh>
    <phoneticPr fontId="2"/>
  </si>
  <si>
    <t>羽衣</t>
    <rPh sb="0" eb="2">
      <t>ハゴロモ</t>
    </rPh>
    <phoneticPr fontId="2"/>
  </si>
  <si>
    <t>山宮３区</t>
    <rPh sb="0" eb="2">
      <t>ヤマミヤ</t>
    </rPh>
    <rPh sb="3" eb="4">
      <t>ク</t>
    </rPh>
    <phoneticPr fontId="2"/>
  </si>
  <si>
    <t>松山</t>
    <rPh sb="0" eb="2">
      <t>マツヤマ</t>
    </rPh>
    <phoneticPr fontId="2"/>
  </si>
  <si>
    <t>山宮２区</t>
    <rPh sb="0" eb="2">
      <t>ヤマミヤ</t>
    </rPh>
    <rPh sb="3" eb="4">
      <t>ク</t>
    </rPh>
    <phoneticPr fontId="2"/>
  </si>
  <si>
    <t>貴船</t>
    <rPh sb="0" eb="2">
      <t>キブネ</t>
    </rPh>
    <phoneticPr fontId="2"/>
  </si>
  <si>
    <t>山宮１区</t>
    <rPh sb="0" eb="2">
      <t>ヤマミヤ</t>
    </rPh>
    <rPh sb="3" eb="4">
      <t>ク</t>
    </rPh>
    <phoneticPr fontId="2"/>
  </si>
  <si>
    <t>神立</t>
    <rPh sb="0" eb="1">
      <t>カミ</t>
    </rPh>
    <rPh sb="1" eb="2">
      <t>タ</t>
    </rPh>
    <phoneticPr fontId="2"/>
  </si>
  <si>
    <t>北山４区</t>
    <rPh sb="0" eb="2">
      <t>キタヤマ</t>
    </rPh>
    <rPh sb="3" eb="4">
      <t>ク</t>
    </rPh>
    <phoneticPr fontId="2"/>
  </si>
  <si>
    <t>神賀</t>
    <rPh sb="0" eb="1">
      <t>カミ</t>
    </rPh>
    <rPh sb="1" eb="2">
      <t>ガ</t>
    </rPh>
    <phoneticPr fontId="2"/>
  </si>
  <si>
    <t>北山３区</t>
    <rPh sb="0" eb="2">
      <t>キタヤマ</t>
    </rPh>
    <rPh sb="3" eb="4">
      <t>ク</t>
    </rPh>
    <phoneticPr fontId="2"/>
  </si>
  <si>
    <t>三園平</t>
    <rPh sb="0" eb="2">
      <t>ミソノ</t>
    </rPh>
    <rPh sb="2" eb="3">
      <t>タイラ</t>
    </rPh>
    <phoneticPr fontId="2"/>
  </si>
  <si>
    <t>北山２区</t>
    <rPh sb="0" eb="2">
      <t>キタヤマ</t>
    </rPh>
    <rPh sb="3" eb="4">
      <t>ク</t>
    </rPh>
    <phoneticPr fontId="2"/>
  </si>
  <si>
    <t>琴平</t>
    <rPh sb="0" eb="2">
      <t>コトヒラ</t>
    </rPh>
    <phoneticPr fontId="2"/>
  </si>
  <si>
    <t>北山１区</t>
    <rPh sb="0" eb="2">
      <t>キタヤマ</t>
    </rPh>
    <rPh sb="3" eb="4">
      <t>ク</t>
    </rPh>
    <phoneticPr fontId="2"/>
  </si>
  <si>
    <t>福地</t>
    <rPh sb="0" eb="2">
      <t>フクチ</t>
    </rPh>
    <phoneticPr fontId="2"/>
  </si>
  <si>
    <t>舟久保</t>
    <rPh sb="0" eb="3">
      <t>フナクボ</t>
    </rPh>
    <phoneticPr fontId="2"/>
  </si>
  <si>
    <t>二の宮</t>
    <rPh sb="0" eb="1">
      <t>ニ</t>
    </rPh>
    <rPh sb="2" eb="3">
      <t>ミヤ</t>
    </rPh>
    <phoneticPr fontId="2"/>
  </si>
  <si>
    <t>粟倉南</t>
    <rPh sb="0" eb="2">
      <t>アワクラ</t>
    </rPh>
    <rPh sb="2" eb="3">
      <t>ミナミ</t>
    </rPh>
    <phoneticPr fontId="2"/>
  </si>
  <si>
    <t>宮本</t>
    <rPh sb="0" eb="2">
      <t>ミヤモト</t>
    </rPh>
    <phoneticPr fontId="2"/>
  </si>
  <si>
    <t>粟倉４区</t>
    <rPh sb="0" eb="2">
      <t>アワクラ</t>
    </rPh>
    <rPh sb="3" eb="4">
      <t>ク</t>
    </rPh>
    <phoneticPr fontId="2"/>
  </si>
  <si>
    <t>高嶺</t>
    <rPh sb="0" eb="2">
      <t>タカミネ</t>
    </rPh>
    <phoneticPr fontId="2"/>
  </si>
  <si>
    <t>粟倉３区</t>
    <rPh sb="0" eb="2">
      <t>アワクラ</t>
    </rPh>
    <rPh sb="3" eb="4">
      <t>ク</t>
    </rPh>
    <phoneticPr fontId="2"/>
  </si>
  <si>
    <t>浅間</t>
    <rPh sb="0" eb="2">
      <t>アサマ</t>
    </rPh>
    <phoneticPr fontId="2"/>
  </si>
  <si>
    <t>粟倉２区</t>
    <rPh sb="0" eb="2">
      <t>アワクラ</t>
    </rPh>
    <rPh sb="3" eb="4">
      <t>ク</t>
    </rPh>
    <phoneticPr fontId="2"/>
  </si>
  <si>
    <t>神田川</t>
    <rPh sb="0" eb="3">
      <t>カンダガワ</t>
    </rPh>
    <phoneticPr fontId="2"/>
  </si>
  <si>
    <t>粟倉１区</t>
    <rPh sb="0" eb="2">
      <t>アワクラ</t>
    </rPh>
    <rPh sb="3" eb="4">
      <t>ク</t>
    </rPh>
    <phoneticPr fontId="2"/>
  </si>
  <si>
    <t>神田</t>
    <rPh sb="0" eb="2">
      <t>カンダ</t>
    </rPh>
    <phoneticPr fontId="2"/>
  </si>
  <si>
    <t>村山３区</t>
    <rPh sb="0" eb="2">
      <t>ムラヤマ</t>
    </rPh>
    <rPh sb="3" eb="4">
      <t>ク</t>
    </rPh>
    <phoneticPr fontId="2"/>
  </si>
  <si>
    <t>常磐</t>
    <rPh sb="0" eb="2">
      <t>ジョウバン</t>
    </rPh>
    <phoneticPr fontId="2"/>
  </si>
  <si>
    <t>村山２区</t>
    <rPh sb="0" eb="2">
      <t>ムラヤマ</t>
    </rPh>
    <rPh sb="3" eb="4">
      <t>ク</t>
    </rPh>
    <phoneticPr fontId="2"/>
  </si>
  <si>
    <t>ひばりが丘</t>
    <rPh sb="4" eb="5">
      <t>オカ</t>
    </rPh>
    <phoneticPr fontId="2"/>
  </si>
  <si>
    <t>村山１区</t>
    <rPh sb="0" eb="2">
      <t>ムラヤマ</t>
    </rPh>
    <rPh sb="3" eb="4">
      <t>ク</t>
    </rPh>
    <phoneticPr fontId="2"/>
  </si>
  <si>
    <t>城山</t>
    <rPh sb="0" eb="2">
      <t>シロヤマ</t>
    </rPh>
    <phoneticPr fontId="2"/>
  </si>
  <si>
    <t>杉田６区</t>
    <rPh sb="0" eb="2">
      <t>スギタ</t>
    </rPh>
    <rPh sb="3" eb="4">
      <t>ク</t>
    </rPh>
    <phoneticPr fontId="2"/>
  </si>
  <si>
    <t>木の花</t>
    <rPh sb="0" eb="1">
      <t>キ</t>
    </rPh>
    <rPh sb="2" eb="3">
      <t>ハナ</t>
    </rPh>
    <phoneticPr fontId="2"/>
  </si>
  <si>
    <t>杉田５区</t>
    <rPh sb="0" eb="2">
      <t>スギタ</t>
    </rPh>
    <rPh sb="3" eb="4">
      <t>ク</t>
    </rPh>
    <phoneticPr fontId="2"/>
  </si>
  <si>
    <t>大和</t>
    <rPh sb="0" eb="2">
      <t>ヤマト</t>
    </rPh>
    <phoneticPr fontId="2"/>
  </si>
  <si>
    <t>杉田４区</t>
    <rPh sb="0" eb="2">
      <t>スギタ</t>
    </rPh>
    <rPh sb="3" eb="4">
      <t>ク</t>
    </rPh>
    <phoneticPr fontId="2"/>
  </si>
  <si>
    <t>咲花</t>
    <rPh sb="0" eb="1">
      <t>サ</t>
    </rPh>
    <rPh sb="1" eb="2">
      <t>ハナ</t>
    </rPh>
    <phoneticPr fontId="2"/>
  </si>
  <si>
    <t>杉田３区</t>
    <rPh sb="0" eb="2">
      <t>スギタ</t>
    </rPh>
    <rPh sb="3" eb="4">
      <t>ク</t>
    </rPh>
    <phoneticPr fontId="2"/>
  </si>
  <si>
    <t>瑞穂区</t>
    <rPh sb="0" eb="3">
      <t>ミズホク</t>
    </rPh>
    <phoneticPr fontId="2"/>
  </si>
  <si>
    <t>杉田２区</t>
    <rPh sb="0" eb="2">
      <t>スギタ</t>
    </rPh>
    <rPh sb="3" eb="4">
      <t>ク</t>
    </rPh>
    <phoneticPr fontId="2"/>
  </si>
  <si>
    <t>日の出</t>
    <rPh sb="0" eb="1">
      <t>ヒ</t>
    </rPh>
    <rPh sb="2" eb="3">
      <t>デ</t>
    </rPh>
    <phoneticPr fontId="2"/>
  </si>
  <si>
    <t>杉田１区</t>
    <rPh sb="0" eb="2">
      <t>スギタ</t>
    </rPh>
    <rPh sb="3" eb="4">
      <t>ク</t>
    </rPh>
    <phoneticPr fontId="2"/>
  </si>
  <si>
    <t>大岩３区</t>
    <rPh sb="0" eb="2">
      <t>オオイワ</t>
    </rPh>
    <rPh sb="3" eb="4">
      <t>ク</t>
    </rPh>
    <phoneticPr fontId="2"/>
  </si>
  <si>
    <t>阿幸地</t>
    <rPh sb="0" eb="3">
      <t>アコウジ</t>
    </rPh>
    <phoneticPr fontId="2"/>
  </si>
  <si>
    <t>大岩２区</t>
    <rPh sb="0" eb="2">
      <t>オオイワ</t>
    </rPh>
    <rPh sb="3" eb="4">
      <t>ク</t>
    </rPh>
    <phoneticPr fontId="2"/>
  </si>
  <si>
    <t>行政区</t>
    <rPh sb="0" eb="3">
      <t>ギョウセイク</t>
    </rPh>
    <phoneticPr fontId="2"/>
  </si>
  <si>
    <t>人　口　13</t>
    <phoneticPr fontId="2"/>
  </si>
  <si>
    <t>12　人　口</t>
    <phoneticPr fontId="2"/>
  </si>
  <si>
    <t>資料：市民課</t>
    <rPh sb="0" eb="2">
      <t>シリョウ</t>
    </rPh>
    <rPh sb="3" eb="6">
      <t>シミンカ</t>
    </rPh>
    <phoneticPr fontId="2"/>
  </si>
  <si>
    <t>　25</t>
    <phoneticPr fontId="2"/>
  </si>
  <si>
    <t>　24</t>
    <phoneticPr fontId="2"/>
  </si>
  <si>
    <t>　23</t>
    <phoneticPr fontId="2"/>
  </si>
  <si>
    <t>　22</t>
    <phoneticPr fontId="2"/>
  </si>
  <si>
    <t>その他</t>
    <rPh sb="2" eb="3">
      <t>タ</t>
    </rPh>
    <phoneticPr fontId="2"/>
  </si>
  <si>
    <t>養子離縁</t>
    <rPh sb="0" eb="2">
      <t>ヨウシ</t>
    </rPh>
    <rPh sb="2" eb="4">
      <t>リエン</t>
    </rPh>
    <phoneticPr fontId="2"/>
  </si>
  <si>
    <t>養子縁組</t>
    <rPh sb="0" eb="2">
      <t>ヨウシ</t>
    </rPh>
    <rPh sb="2" eb="4">
      <t>エングミ</t>
    </rPh>
    <phoneticPr fontId="2"/>
  </si>
  <si>
    <t>（単位：件）</t>
    <rPh sb="1" eb="3">
      <t>タンイ</t>
    </rPh>
    <rPh sb="4" eb="5">
      <t>ケン</t>
    </rPh>
    <phoneticPr fontId="2"/>
  </si>
  <si>
    <t>７　戸籍取扱件数</t>
    <rPh sb="2" eb="3">
      <t>ト</t>
    </rPh>
    <rPh sb="3" eb="4">
      <t>セキ</t>
    </rPh>
    <rPh sb="4" eb="5">
      <t>トリ</t>
    </rPh>
    <rPh sb="5" eb="6">
      <t>アツカイ</t>
    </rPh>
    <rPh sb="6" eb="7">
      <t>ケン</t>
    </rPh>
    <rPh sb="7" eb="8">
      <t>スウ</t>
    </rPh>
    <phoneticPr fontId="2"/>
  </si>
  <si>
    <t>ペルー</t>
    <phoneticPr fontId="2"/>
  </si>
  <si>
    <t>ブラジル</t>
    <phoneticPr fontId="2"/>
  </si>
  <si>
    <t>ロシア連邦</t>
    <rPh sb="3" eb="5">
      <t>レンポウ</t>
    </rPh>
    <phoneticPr fontId="2"/>
  </si>
  <si>
    <t>フィリピン</t>
    <phoneticPr fontId="2"/>
  </si>
  <si>
    <t>イギリス</t>
    <phoneticPr fontId="2"/>
  </si>
  <si>
    <t>アメリカ</t>
    <phoneticPr fontId="2"/>
  </si>
  <si>
    <t>朝鮮及び韓国</t>
    <rPh sb="0" eb="2">
      <t>チョウセン</t>
    </rPh>
    <rPh sb="2" eb="3">
      <t>オヨ</t>
    </rPh>
    <rPh sb="4" eb="6">
      <t>カンコク</t>
    </rPh>
    <phoneticPr fontId="2"/>
  </si>
  <si>
    <t>各年12月末日現在（単位：人）</t>
    <rPh sb="0" eb="2">
      <t>カクネン</t>
    </rPh>
    <rPh sb="4" eb="5">
      <t>ガツ</t>
    </rPh>
    <rPh sb="5" eb="7">
      <t>マツジツ</t>
    </rPh>
    <rPh sb="7" eb="9">
      <t>ゲンザイ</t>
    </rPh>
    <rPh sb="10" eb="12">
      <t>タンイ</t>
    </rPh>
    <rPh sb="13" eb="14">
      <t>ニン</t>
    </rPh>
    <phoneticPr fontId="2"/>
  </si>
  <si>
    <t>年　　次</t>
    <rPh sb="0" eb="1">
      <t>ネン</t>
    </rPh>
    <rPh sb="3" eb="4">
      <t>ツギ</t>
    </rPh>
    <phoneticPr fontId="2"/>
  </si>
  <si>
    <t>６　外国人住民人口</t>
    <rPh sb="2" eb="3">
      <t>ソト</t>
    </rPh>
    <rPh sb="3" eb="4">
      <t>クニ</t>
    </rPh>
    <rPh sb="4" eb="5">
      <t>ジン</t>
    </rPh>
    <rPh sb="5" eb="6">
      <t>ジュウ</t>
    </rPh>
    <rPh sb="6" eb="7">
      <t>タミ</t>
    </rPh>
    <rPh sb="7" eb="8">
      <t>ヒト</t>
    </rPh>
    <rPh sb="8" eb="9">
      <t>クチ</t>
    </rPh>
    <phoneticPr fontId="2"/>
  </si>
  <si>
    <t>人　口  15</t>
    <rPh sb="0" eb="1">
      <t>ヒト</t>
    </rPh>
    <rPh sb="2" eb="3">
      <t>クチ</t>
    </rPh>
    <phoneticPr fontId="2"/>
  </si>
  <si>
    <t>　21</t>
    <phoneticPr fontId="2"/>
  </si>
  <si>
    <t>　20</t>
    <phoneticPr fontId="2"/>
  </si>
  <si>
    <t>　19</t>
    <phoneticPr fontId="2"/>
  </si>
  <si>
    <t>死亡・転出計</t>
    <rPh sb="0" eb="2">
      <t>シボウ</t>
    </rPh>
    <rPh sb="3" eb="5">
      <t>テンシュツ</t>
    </rPh>
    <rPh sb="5" eb="6">
      <t>ケイ</t>
    </rPh>
    <phoneticPr fontId="2"/>
  </si>
  <si>
    <t>出生・転入計</t>
    <rPh sb="0" eb="2">
      <t>シュッショウ</t>
    </rPh>
    <rPh sb="3" eb="5">
      <t>テンニュウ</t>
    </rPh>
    <rPh sb="5" eb="6">
      <t>ケイ</t>
    </rPh>
    <phoneticPr fontId="2"/>
  </si>
  <si>
    <t>（単位：人）</t>
    <rPh sb="1" eb="3">
      <t>タンイ</t>
    </rPh>
    <rPh sb="4" eb="5">
      <t>ニン</t>
    </rPh>
    <phoneticPr fontId="2"/>
  </si>
  <si>
    <t>社会動態</t>
    <rPh sb="0" eb="1">
      <t>シャ</t>
    </rPh>
    <rPh sb="1" eb="2">
      <t>カイ</t>
    </rPh>
    <rPh sb="2" eb="3">
      <t>ドウ</t>
    </rPh>
    <rPh sb="3" eb="4">
      <t>タイ</t>
    </rPh>
    <phoneticPr fontId="2"/>
  </si>
  <si>
    <t>自然動態</t>
    <rPh sb="0" eb="1">
      <t>ジ</t>
    </rPh>
    <rPh sb="1" eb="2">
      <t>ゼン</t>
    </rPh>
    <rPh sb="2" eb="3">
      <t>ドウ</t>
    </rPh>
    <rPh sb="3" eb="4">
      <t>タイ</t>
    </rPh>
    <phoneticPr fontId="2"/>
  </si>
  <si>
    <t>総数</t>
    <rPh sb="0" eb="1">
      <t>ソウ</t>
    </rPh>
    <rPh sb="1" eb="2">
      <t>スウ</t>
    </rPh>
    <phoneticPr fontId="2"/>
  </si>
  <si>
    <t>５　人口動態の推移（住民基本台帳・日本人）</t>
    <rPh sb="2" eb="3">
      <t>ヒト</t>
    </rPh>
    <rPh sb="3" eb="4">
      <t>クチ</t>
    </rPh>
    <rPh sb="4" eb="5">
      <t>ドウ</t>
    </rPh>
    <rPh sb="5" eb="6">
      <t>タイ</t>
    </rPh>
    <rPh sb="7" eb="8">
      <t>スイ</t>
    </rPh>
    <rPh sb="8" eb="9">
      <t>ワタル</t>
    </rPh>
    <rPh sb="10" eb="11">
      <t>ジュウ</t>
    </rPh>
    <rPh sb="11" eb="12">
      <t>タミ</t>
    </rPh>
    <rPh sb="12" eb="13">
      <t>モト</t>
    </rPh>
    <rPh sb="13" eb="14">
      <t>ホン</t>
    </rPh>
    <rPh sb="14" eb="15">
      <t>ダイ</t>
    </rPh>
    <rPh sb="15" eb="16">
      <t>トバリ</t>
    </rPh>
    <rPh sb="17" eb="18">
      <t>ヒ</t>
    </rPh>
    <rPh sb="18" eb="19">
      <t>ホン</t>
    </rPh>
    <rPh sb="19" eb="20">
      <t>ヒト</t>
    </rPh>
    <phoneticPr fontId="2"/>
  </si>
  <si>
    <t>14　人　口</t>
    <rPh sb="3" eb="4">
      <t>ヒト</t>
    </rPh>
    <rPh sb="5" eb="6">
      <t>クチ</t>
    </rPh>
    <phoneticPr fontId="2"/>
  </si>
  <si>
    <t>資料：厚生労働省「人口動態　保健所・市町村別統計」</t>
    <rPh sb="0" eb="2">
      <t>シリョウ</t>
    </rPh>
    <rPh sb="3" eb="5">
      <t>コウセイ</t>
    </rPh>
    <rPh sb="5" eb="8">
      <t>ロウドウショウ</t>
    </rPh>
    <rPh sb="9" eb="11">
      <t>ジンコウ</t>
    </rPh>
    <rPh sb="11" eb="13">
      <t>ドウタイ</t>
    </rPh>
    <rPh sb="14" eb="17">
      <t>ホケンジョ</t>
    </rPh>
    <rPh sb="18" eb="21">
      <t>シチョウソン</t>
    </rPh>
    <rPh sb="21" eb="22">
      <t>ベツ</t>
    </rPh>
    <rPh sb="22" eb="24">
      <t>トウケイ</t>
    </rPh>
    <phoneticPr fontId="2"/>
  </si>
  <si>
    <t>-</t>
    <phoneticPr fontId="2"/>
  </si>
  <si>
    <t>旧芝川町</t>
    <rPh sb="0" eb="1">
      <t>キュウ</t>
    </rPh>
    <rPh sb="1" eb="4">
      <t>シバカワチョウ</t>
    </rPh>
    <phoneticPr fontId="2"/>
  </si>
  <si>
    <t>平成20年～
平成24年</t>
    <rPh sb="0" eb="2">
      <t>ヘイセイ</t>
    </rPh>
    <rPh sb="4" eb="5">
      <t>ネン</t>
    </rPh>
    <rPh sb="7" eb="9">
      <t>ヘイセイ</t>
    </rPh>
    <rPh sb="11" eb="12">
      <t>ネン</t>
    </rPh>
    <phoneticPr fontId="2"/>
  </si>
  <si>
    <t>平成15年～
平成19年</t>
    <rPh sb="0" eb="2">
      <t>ヘイセイ</t>
    </rPh>
    <rPh sb="4" eb="5">
      <t>ネン</t>
    </rPh>
    <rPh sb="7" eb="9">
      <t>ヘイセイ</t>
    </rPh>
    <rPh sb="11" eb="12">
      <t>ネン</t>
    </rPh>
    <phoneticPr fontId="2"/>
  </si>
  <si>
    <t>平成10年～
平成14年</t>
    <rPh sb="0" eb="2">
      <t>ヘイセイ</t>
    </rPh>
    <rPh sb="4" eb="5">
      <t>ネン</t>
    </rPh>
    <rPh sb="7" eb="9">
      <t>ヘイセイ</t>
    </rPh>
    <rPh sb="11" eb="12">
      <t>ネン</t>
    </rPh>
    <phoneticPr fontId="2"/>
  </si>
  <si>
    <t>平成5年～
平成9年</t>
    <rPh sb="0" eb="2">
      <t>ヘイセイ</t>
    </rPh>
    <rPh sb="3" eb="4">
      <t>ネン</t>
    </rPh>
    <rPh sb="6" eb="8">
      <t>ヘイセイ</t>
    </rPh>
    <rPh sb="9" eb="10">
      <t>ネン</t>
    </rPh>
    <phoneticPr fontId="2"/>
  </si>
  <si>
    <t>昭和63年～
平成4年</t>
    <rPh sb="0" eb="2">
      <t>ショウワ</t>
    </rPh>
    <rPh sb="4" eb="5">
      <t>ネン</t>
    </rPh>
    <rPh sb="7" eb="9">
      <t>ヘイセイ</t>
    </rPh>
    <rPh sb="10" eb="11">
      <t>ネン</t>
    </rPh>
    <phoneticPr fontId="2"/>
  </si>
  <si>
    <t>昭和58年～
昭和62年</t>
    <rPh sb="0" eb="2">
      <t>ショウワ</t>
    </rPh>
    <rPh sb="4" eb="5">
      <t>ネン</t>
    </rPh>
    <rPh sb="7" eb="9">
      <t>ショウワ</t>
    </rPh>
    <rPh sb="11" eb="12">
      <t>ネン</t>
    </rPh>
    <phoneticPr fontId="2"/>
  </si>
  <si>
    <t>９　合計特殊出生率（ベイズ推定値）</t>
    <rPh sb="2" eb="3">
      <t>ア</t>
    </rPh>
    <rPh sb="3" eb="4">
      <t>ケイ</t>
    </rPh>
    <rPh sb="4" eb="5">
      <t>トク</t>
    </rPh>
    <rPh sb="5" eb="6">
      <t>コト</t>
    </rPh>
    <rPh sb="6" eb="7">
      <t>デ</t>
    </rPh>
    <rPh sb="7" eb="8">
      <t>セイ</t>
    </rPh>
    <rPh sb="8" eb="9">
      <t>リツ</t>
    </rPh>
    <rPh sb="13" eb="16">
      <t>スイテイチ</t>
    </rPh>
    <phoneticPr fontId="2"/>
  </si>
  <si>
    <t>資料：住民基本台帳・日本人</t>
    <rPh sb="0" eb="2">
      <t>シリョウ</t>
    </rPh>
    <rPh sb="3" eb="5">
      <t>ジュウミン</t>
    </rPh>
    <rPh sb="5" eb="7">
      <t>キホン</t>
    </rPh>
    <rPh sb="7" eb="9">
      <t>ダイチョウ</t>
    </rPh>
    <rPh sb="10" eb="13">
      <t>ニホンジン</t>
    </rPh>
    <phoneticPr fontId="2"/>
  </si>
  <si>
    <t>　26</t>
    <phoneticPr fontId="2"/>
  </si>
  <si>
    <t>高齢化率</t>
    <rPh sb="0" eb="3">
      <t>コウレイカ</t>
    </rPh>
    <rPh sb="3" eb="4">
      <t>リツ</t>
    </rPh>
    <phoneticPr fontId="2"/>
  </si>
  <si>
    <t>65歳以上
人口</t>
    <rPh sb="2" eb="3">
      <t>サイ</t>
    </rPh>
    <rPh sb="3" eb="5">
      <t>イジョウ</t>
    </rPh>
    <rPh sb="6" eb="8">
      <t>ジンコウ</t>
    </rPh>
    <phoneticPr fontId="2"/>
  </si>
  <si>
    <t>総人口</t>
    <rPh sb="0" eb="3">
      <t>ソウジンコウ</t>
    </rPh>
    <phoneticPr fontId="2"/>
  </si>
  <si>
    <t>計</t>
    <rPh sb="0" eb="1">
      <t>ケイ</t>
    </rPh>
    <phoneticPr fontId="2"/>
  </si>
  <si>
    <t>各年4月1日現在（単位：人、％）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ニン</t>
    </rPh>
    <phoneticPr fontId="2"/>
  </si>
  <si>
    <t>８　高齢化率</t>
    <rPh sb="2" eb="3">
      <t>コウ</t>
    </rPh>
    <rPh sb="3" eb="4">
      <t>トシ</t>
    </rPh>
    <rPh sb="4" eb="5">
      <t>カ</t>
    </rPh>
    <rPh sb="5" eb="6">
      <t>リツ</t>
    </rPh>
    <phoneticPr fontId="2"/>
  </si>
  <si>
    <t>16　人　口</t>
    <rPh sb="3" eb="4">
      <t>ヒト</t>
    </rPh>
    <rPh sb="5" eb="6">
      <t>クチ</t>
    </rPh>
    <phoneticPr fontId="2"/>
  </si>
  <si>
    <t>　27</t>
    <phoneticPr fontId="2"/>
  </si>
  <si>
    <t>万野希望区</t>
    <rPh sb="0" eb="2">
      <t>マンノ</t>
    </rPh>
    <rPh sb="2" eb="4">
      <t>キボウ</t>
    </rPh>
    <rPh sb="4" eb="5">
      <t>ク</t>
    </rPh>
    <phoneticPr fontId="2"/>
  </si>
  <si>
    <t>注１：○印は第12回から第15回まで(昭和50・55・60年、平成2年)の旧芝川町分国勢調査人口。その他</t>
    <rPh sb="31" eb="33">
      <t>ヘイセイ</t>
    </rPh>
    <rPh sb="34" eb="35">
      <t>ネン</t>
    </rPh>
    <rPh sb="37" eb="38">
      <t>キュウ</t>
    </rPh>
    <rPh sb="38" eb="40">
      <t>シバカワ</t>
    </rPh>
    <rPh sb="40" eb="41">
      <t>マチ</t>
    </rPh>
    <rPh sb="41" eb="42">
      <t>ブン</t>
    </rPh>
    <rPh sb="42" eb="44">
      <t>コクセイ</t>
    </rPh>
    <rPh sb="44" eb="46">
      <t>チョウサ</t>
    </rPh>
    <rPh sb="46" eb="48">
      <t>ジンコウ</t>
    </rPh>
    <rPh sb="51" eb="52">
      <t>ホカ</t>
    </rPh>
    <phoneticPr fontId="2"/>
  </si>
  <si>
    <t>は住民基本台帳人口である。</t>
    <rPh sb="5" eb="7">
      <t>ダイチョウ</t>
    </rPh>
    <phoneticPr fontId="2"/>
  </si>
  <si>
    <t>注２：国勢調査人口は各年10月１日現在数、住民基本台帳は各年12月31日現在数である。また、平成22</t>
    <rPh sb="46" eb="48">
      <t>ヘイセイ</t>
    </rPh>
    <phoneticPr fontId="2"/>
  </si>
  <si>
    <t>年は芝川町合併の年にあたる。</t>
    <rPh sb="5" eb="7">
      <t>ガッペイ</t>
    </rPh>
    <rPh sb="8" eb="9">
      <t>トシ</t>
    </rPh>
    <phoneticPr fontId="2"/>
  </si>
  <si>
    <t>　28</t>
    <phoneticPr fontId="2"/>
  </si>
  <si>
    <t>資料：市民課（住民基本台帳登録者数・日本人）</t>
    <rPh sb="13" eb="15">
      <t>トウロク</t>
    </rPh>
    <rPh sb="15" eb="16">
      <t>シャ</t>
    </rPh>
    <rPh sb="16" eb="17">
      <t>スウ</t>
    </rPh>
    <rPh sb="18" eb="21">
      <t>ニホンジン</t>
    </rPh>
    <phoneticPr fontId="2"/>
  </si>
  <si>
    <t>転籍</t>
    <rPh sb="0" eb="1">
      <t>テン</t>
    </rPh>
    <rPh sb="1" eb="2">
      <t>セキ</t>
    </rPh>
    <phoneticPr fontId="2"/>
  </si>
  <si>
    <t>入籍</t>
    <rPh sb="0" eb="1">
      <t>イ</t>
    </rPh>
    <rPh sb="1" eb="2">
      <t>セキ</t>
    </rPh>
    <phoneticPr fontId="2"/>
  </si>
  <si>
    <t>婚姻</t>
    <rPh sb="0" eb="1">
      <t>コン</t>
    </rPh>
    <rPh sb="1" eb="2">
      <t>イン</t>
    </rPh>
    <phoneticPr fontId="2"/>
  </si>
  <si>
    <t>離婚</t>
    <rPh sb="0" eb="1">
      <t>ハナレ</t>
    </rPh>
    <rPh sb="1" eb="2">
      <t>コン</t>
    </rPh>
    <phoneticPr fontId="2"/>
  </si>
  <si>
    <t>出生</t>
    <rPh sb="0" eb="1">
      <t>デ</t>
    </rPh>
    <rPh sb="1" eb="2">
      <t>セイ</t>
    </rPh>
    <phoneticPr fontId="2"/>
  </si>
  <si>
    <t>死亡</t>
    <rPh sb="0" eb="1">
      <t>シ</t>
    </rPh>
    <rPh sb="1" eb="2">
      <t>ボウ</t>
    </rPh>
    <phoneticPr fontId="2"/>
  </si>
  <si>
    <t>年度</t>
    <rPh sb="0" eb="1">
      <t>ネン</t>
    </rPh>
    <rPh sb="1" eb="2">
      <t>ド</t>
    </rPh>
    <phoneticPr fontId="2"/>
  </si>
  <si>
    <t>年次</t>
    <rPh sb="0" eb="1">
      <t>ネン</t>
    </rPh>
    <rPh sb="1" eb="2">
      <t>ツギ</t>
    </rPh>
    <phoneticPr fontId="2"/>
  </si>
  <si>
    <t>年次</t>
    <rPh sb="0" eb="1">
      <t>ネン</t>
    </rPh>
    <rPh sb="1" eb="2">
      <t>ジ</t>
    </rPh>
    <phoneticPr fontId="2"/>
  </si>
  <si>
    <t>中国</t>
    <rPh sb="0" eb="1">
      <t>ナカ</t>
    </rPh>
    <rPh sb="1" eb="2">
      <t>クニ</t>
    </rPh>
    <phoneticPr fontId="2"/>
  </si>
  <si>
    <t>国籍別</t>
    <rPh sb="0" eb="1">
      <t>クニ</t>
    </rPh>
    <rPh sb="1" eb="2">
      <t>セキ</t>
    </rPh>
    <rPh sb="2" eb="3">
      <t>ベツ</t>
    </rPh>
    <phoneticPr fontId="2"/>
  </si>
  <si>
    <t>増減</t>
    <rPh sb="0" eb="1">
      <t>ゾウ</t>
    </rPh>
    <rPh sb="1" eb="2">
      <t>ゲン</t>
    </rPh>
    <phoneticPr fontId="2"/>
  </si>
  <si>
    <t>転入</t>
    <rPh sb="0" eb="1">
      <t>テン</t>
    </rPh>
    <rPh sb="1" eb="2">
      <t>イ</t>
    </rPh>
    <phoneticPr fontId="2"/>
  </si>
  <si>
    <t>転出</t>
    <rPh sb="0" eb="1">
      <t>テン</t>
    </rPh>
    <rPh sb="1" eb="2">
      <t>デ</t>
    </rPh>
    <phoneticPr fontId="2"/>
  </si>
  <si>
    <t>安居山１区</t>
    <rPh sb="0" eb="3">
      <t>アゴヤマ</t>
    </rPh>
    <rPh sb="4" eb="5">
      <t>ク</t>
    </rPh>
    <phoneticPr fontId="2"/>
  </si>
  <si>
    <t>安居山２区</t>
    <rPh sb="0" eb="3">
      <t>アゴヤマ</t>
    </rPh>
    <rPh sb="4" eb="5">
      <t>ク</t>
    </rPh>
    <phoneticPr fontId="2"/>
  </si>
  <si>
    <t>（山の手）</t>
    <phoneticPr fontId="2"/>
  </si>
  <si>
    <t>猫沢</t>
    <phoneticPr fontId="2"/>
  </si>
  <si>
    <t>内房第１</t>
    <rPh sb="0" eb="1">
      <t>ウチ</t>
    </rPh>
    <rPh sb="1" eb="2">
      <t>フサ</t>
    </rPh>
    <rPh sb="2" eb="3">
      <t>ダイ</t>
    </rPh>
    <phoneticPr fontId="2"/>
  </si>
  <si>
    <t>内房第２</t>
    <phoneticPr fontId="2"/>
  </si>
  <si>
    <t>内房第３</t>
    <phoneticPr fontId="2"/>
  </si>
  <si>
    <t>内房第４</t>
    <phoneticPr fontId="2"/>
  </si>
  <si>
    <t>総数</t>
    <phoneticPr fontId="2"/>
  </si>
  <si>
    <t>　　　人　口　・　世　帯　数</t>
    <phoneticPr fontId="2"/>
  </si>
  <si>
    <t>４　行　政　区　別　　　</t>
    <rPh sb="2" eb="3">
      <t>ギョウ</t>
    </rPh>
    <rPh sb="4" eb="5">
      <t>セイ</t>
    </rPh>
    <rPh sb="6" eb="7">
      <t>ク</t>
    </rPh>
    <rPh sb="8" eb="9">
      <t>ベツ</t>
    </rPh>
    <phoneticPr fontId="2"/>
  </si>
  <si>
    <t>元城町</t>
    <phoneticPr fontId="2"/>
  </si>
  <si>
    <t>中央町</t>
    <phoneticPr fontId="2"/>
  </si>
  <si>
    <t>大宮町</t>
    <phoneticPr fontId="2"/>
  </si>
  <si>
    <t>東町</t>
    <phoneticPr fontId="2"/>
  </si>
  <si>
    <t>錦町</t>
    <phoneticPr fontId="2"/>
  </si>
  <si>
    <t>浅間町</t>
    <phoneticPr fontId="2"/>
  </si>
  <si>
    <t>豊町</t>
    <phoneticPr fontId="2"/>
  </si>
  <si>
    <t>宮町</t>
    <phoneticPr fontId="2"/>
  </si>
  <si>
    <t>西町</t>
    <phoneticPr fontId="2"/>
  </si>
  <si>
    <t>貴船町</t>
    <phoneticPr fontId="2"/>
  </si>
  <si>
    <t>宝町</t>
    <phoneticPr fontId="2"/>
  </si>
  <si>
    <t>淀川町</t>
    <phoneticPr fontId="2"/>
  </si>
  <si>
    <t>朝日町</t>
    <phoneticPr fontId="2"/>
  </si>
  <si>
    <t>光町</t>
    <phoneticPr fontId="2"/>
  </si>
  <si>
    <t>北町</t>
    <phoneticPr fontId="2"/>
  </si>
  <si>
    <t>阿幸地</t>
    <phoneticPr fontId="2"/>
  </si>
  <si>
    <t>矢立町</t>
    <phoneticPr fontId="2"/>
  </si>
  <si>
    <t>阿幸地町</t>
    <rPh sb="3" eb="4">
      <t>マチ</t>
    </rPh>
    <phoneticPr fontId="2"/>
  </si>
  <si>
    <t>東阿幸地</t>
    <rPh sb="0" eb="1">
      <t>ヒガシ</t>
    </rPh>
    <rPh sb="1" eb="2">
      <t>ア</t>
    </rPh>
    <rPh sb="2" eb="3">
      <t>コウジ</t>
    </rPh>
    <rPh sb="3" eb="4">
      <t>チ</t>
    </rPh>
    <phoneticPr fontId="2"/>
  </si>
  <si>
    <t>富士見ヶ丘</t>
    <rPh sb="0" eb="3">
      <t>フジミ</t>
    </rPh>
    <rPh sb="4" eb="5">
      <t>オカ</t>
    </rPh>
    <phoneticPr fontId="2"/>
  </si>
  <si>
    <t>舞々木町</t>
    <rPh sb="0" eb="1">
      <t>マ</t>
    </rPh>
    <rPh sb="1" eb="2">
      <t>キギ</t>
    </rPh>
    <rPh sb="2" eb="3">
      <t>キ</t>
    </rPh>
    <rPh sb="3" eb="4">
      <t>マチ</t>
    </rPh>
    <phoneticPr fontId="2"/>
  </si>
  <si>
    <t>弓沢町</t>
    <phoneticPr fontId="2"/>
  </si>
  <si>
    <t>源道寺町</t>
    <rPh sb="0" eb="3">
      <t>ゲンドウジ</t>
    </rPh>
    <rPh sb="3" eb="4">
      <t>マチ</t>
    </rPh>
    <phoneticPr fontId="2"/>
  </si>
  <si>
    <t>万野原新田</t>
    <rPh sb="0" eb="1">
      <t>マン</t>
    </rPh>
    <rPh sb="1" eb="2">
      <t>ノ</t>
    </rPh>
    <rPh sb="2" eb="3">
      <t>ハラ</t>
    </rPh>
    <phoneticPr fontId="2"/>
  </si>
  <si>
    <t>中原町</t>
    <phoneticPr fontId="2"/>
  </si>
  <si>
    <t>三園平</t>
    <phoneticPr fontId="2"/>
  </si>
  <si>
    <t>宮北町</t>
    <phoneticPr fontId="2"/>
  </si>
  <si>
    <t>若の宮町</t>
    <rPh sb="0" eb="1">
      <t>ワカ</t>
    </rPh>
    <rPh sb="2" eb="3">
      <t>ミヤ</t>
    </rPh>
    <rPh sb="3" eb="4">
      <t>マチ</t>
    </rPh>
    <phoneticPr fontId="2"/>
  </si>
  <si>
    <t>城北町</t>
    <phoneticPr fontId="2"/>
  </si>
  <si>
    <t>神田川町</t>
    <rPh sb="0" eb="4">
      <t>カンダガワチョウ</t>
    </rPh>
    <phoneticPr fontId="2"/>
  </si>
  <si>
    <t>黒田</t>
    <phoneticPr fontId="2"/>
  </si>
  <si>
    <t>田中町</t>
    <phoneticPr fontId="2"/>
  </si>
  <si>
    <t>野中東町</t>
    <rPh sb="0" eb="2">
      <t>ノナカ</t>
    </rPh>
    <rPh sb="2" eb="3">
      <t>ヒガシ</t>
    </rPh>
    <rPh sb="3" eb="4">
      <t>マチ</t>
    </rPh>
    <phoneticPr fontId="2"/>
  </si>
  <si>
    <t>泉町</t>
    <phoneticPr fontId="2"/>
  </si>
  <si>
    <t>野中町</t>
    <phoneticPr fontId="2"/>
  </si>
  <si>
    <t>野中</t>
    <phoneticPr fontId="2"/>
  </si>
  <si>
    <t>山本</t>
    <phoneticPr fontId="2"/>
  </si>
  <si>
    <t>星山</t>
    <phoneticPr fontId="2"/>
  </si>
  <si>
    <t>貫戸</t>
    <phoneticPr fontId="2"/>
  </si>
  <si>
    <t>安居山</t>
    <phoneticPr fontId="2"/>
  </si>
  <si>
    <t>沼久保</t>
    <phoneticPr fontId="2"/>
  </si>
  <si>
    <t>大中里</t>
    <phoneticPr fontId="2"/>
  </si>
  <si>
    <t>　　　人　口　及　び　世　帯　数</t>
    <phoneticPr fontId="2"/>
  </si>
  <si>
    <t xml:space="preserve"> ３　大　字　別　・　男　女　別　　　</t>
    <phoneticPr fontId="2"/>
  </si>
  <si>
    <t>大字</t>
    <phoneticPr fontId="2"/>
  </si>
  <si>
    <t>総数</t>
    <phoneticPr fontId="2"/>
  </si>
  <si>
    <t>世帯数</t>
    <phoneticPr fontId="2"/>
  </si>
  <si>
    <t>0～ 4歳</t>
    <phoneticPr fontId="2"/>
  </si>
  <si>
    <t xml:space="preserve"> 5～ 9歳</t>
    <phoneticPr fontId="2"/>
  </si>
  <si>
    <t>10～14歳</t>
    <phoneticPr fontId="2"/>
  </si>
  <si>
    <t>15～19歳</t>
    <phoneticPr fontId="2"/>
  </si>
  <si>
    <t>20～24歳</t>
    <phoneticPr fontId="2"/>
  </si>
  <si>
    <t>25～29歳</t>
    <phoneticPr fontId="2"/>
  </si>
  <si>
    <t>（再掲）</t>
    <rPh sb="1" eb="3">
      <t>サイケイ</t>
    </rPh>
    <phoneticPr fontId="2"/>
  </si>
  <si>
    <t>人　口　9</t>
    <phoneticPr fontId="2"/>
  </si>
  <si>
    <t>昭和48年</t>
    <rPh sb="0" eb="2">
      <t>ショウワ</t>
    </rPh>
    <rPh sb="4" eb="5">
      <t>ネン</t>
    </rPh>
    <phoneticPr fontId="2"/>
  </si>
  <si>
    <t>　49</t>
    <phoneticPr fontId="2"/>
  </si>
  <si>
    <t>　50</t>
    <phoneticPr fontId="2"/>
  </si>
  <si>
    <t>　51</t>
    <phoneticPr fontId="2"/>
  </si>
  <si>
    <t>平成元年</t>
    <rPh sb="0" eb="2">
      <t>ヘイセイ</t>
    </rPh>
    <rPh sb="2" eb="3">
      <t>モト</t>
    </rPh>
    <rPh sb="3" eb="4">
      <t>ネン</t>
    </rPh>
    <phoneticPr fontId="2"/>
  </si>
  <si>
    <t>　52</t>
    <phoneticPr fontId="2"/>
  </si>
  <si>
    <t>　53</t>
    <phoneticPr fontId="2"/>
  </si>
  <si>
    <t>　54</t>
    <phoneticPr fontId="2"/>
  </si>
  <si>
    <t>　55</t>
    <phoneticPr fontId="2"/>
  </si>
  <si>
    <t>　56</t>
    <phoneticPr fontId="2"/>
  </si>
  <si>
    <t>　57</t>
    <phoneticPr fontId="2"/>
  </si>
  <si>
    <t>　58</t>
    <phoneticPr fontId="2"/>
  </si>
  <si>
    <t>　59</t>
    <phoneticPr fontId="2"/>
  </si>
  <si>
    <t>　60</t>
    <phoneticPr fontId="2"/>
  </si>
  <si>
    <t>　61</t>
    <phoneticPr fontId="2"/>
  </si>
  <si>
    <t>　62</t>
    <phoneticPr fontId="2"/>
  </si>
  <si>
    <t>　63</t>
    <phoneticPr fontId="2"/>
  </si>
  <si>
    <t>　2</t>
    <phoneticPr fontId="2"/>
  </si>
  <si>
    <t>　3</t>
    <phoneticPr fontId="2"/>
  </si>
  <si>
    <t>　4</t>
    <phoneticPr fontId="2"/>
  </si>
  <si>
    <t>　5</t>
    <phoneticPr fontId="2"/>
  </si>
  <si>
    <t>　6</t>
    <phoneticPr fontId="2"/>
  </si>
  <si>
    <t>　7</t>
    <phoneticPr fontId="2"/>
  </si>
  <si>
    <t>　8</t>
    <phoneticPr fontId="2"/>
  </si>
  <si>
    <t>　9</t>
    <phoneticPr fontId="2"/>
  </si>
  <si>
    <t>　10</t>
    <phoneticPr fontId="2"/>
  </si>
  <si>
    <t>　11</t>
    <phoneticPr fontId="2"/>
  </si>
  <si>
    <t>　12</t>
    <phoneticPr fontId="2"/>
  </si>
  <si>
    <t>　13</t>
    <phoneticPr fontId="2"/>
  </si>
  <si>
    <t>　14</t>
    <phoneticPr fontId="2"/>
  </si>
  <si>
    <t>　15</t>
    <phoneticPr fontId="2"/>
  </si>
  <si>
    <t>　16</t>
    <phoneticPr fontId="2"/>
  </si>
  <si>
    <t>　17</t>
    <phoneticPr fontId="2"/>
  </si>
  <si>
    <t>　18</t>
    <phoneticPr fontId="2"/>
  </si>
  <si>
    <t>　27</t>
    <phoneticPr fontId="2"/>
  </si>
  <si>
    <t>　29</t>
    <phoneticPr fontId="2"/>
  </si>
  <si>
    <t>２　人　　　　</t>
    <rPh sb="2" eb="3">
      <t>ヒト</t>
    </rPh>
    <phoneticPr fontId="2"/>
  </si>
  <si>
    <t>　　　口</t>
    <phoneticPr fontId="2"/>
  </si>
  <si>
    <t>　　　 帯　　の　　推　　移</t>
    <phoneticPr fontId="2"/>
  </si>
  <si>
    <t>資料：国勢調査・市民課（住民基本台帳）</t>
    <phoneticPr fontId="2"/>
  </si>
  <si>
    <t>…</t>
    <phoneticPr fontId="2"/>
  </si>
  <si>
    <t>…</t>
    <phoneticPr fontId="2"/>
  </si>
  <si>
    <t>…</t>
    <phoneticPr fontId="2"/>
  </si>
  <si>
    <t>…</t>
    <phoneticPr fontId="2"/>
  </si>
  <si>
    <t>…</t>
    <phoneticPr fontId="2"/>
  </si>
  <si>
    <t>１　　人　　口　・　世　　　</t>
    <phoneticPr fontId="2"/>
  </si>
  <si>
    <t>富士見が丘</t>
    <rPh sb="0" eb="3">
      <t>フジミ</t>
    </rPh>
    <rPh sb="4" eb="5">
      <t>オカ</t>
    </rPh>
    <phoneticPr fontId="2"/>
  </si>
  <si>
    <t>　30</t>
  </si>
  <si>
    <t>　29</t>
  </si>
  <si>
    <t>令和元年</t>
    <rPh sb="0" eb="2">
      <t>レイワ</t>
    </rPh>
    <rPh sb="2" eb="4">
      <t>ガンネン</t>
    </rPh>
    <phoneticPr fontId="2"/>
  </si>
  <si>
    <t xml:space="preserve">  2</t>
    <phoneticPr fontId="2"/>
  </si>
  <si>
    <t>　令和元年　</t>
    <rPh sb="1" eb="3">
      <t>レイワ</t>
    </rPh>
    <rPh sb="3" eb="5">
      <t>ガンネン</t>
    </rPh>
    <phoneticPr fontId="2"/>
  </si>
  <si>
    <t>　　令和元年　　</t>
    <rPh sb="2" eb="4">
      <t>レイワ</t>
    </rPh>
    <rPh sb="4" eb="6">
      <t>ガンネン</t>
    </rPh>
    <phoneticPr fontId="2"/>
  </si>
  <si>
    <t>令和2年</t>
    <rPh sb="0" eb="2">
      <t>レイワ</t>
    </rPh>
    <rPh sb="3" eb="4">
      <t>ネン</t>
    </rPh>
    <phoneticPr fontId="2"/>
  </si>
  <si>
    <t>平成25年～
平成29年</t>
    <rPh sb="0" eb="2">
      <t>ヘイセイ</t>
    </rPh>
    <rPh sb="4" eb="5">
      <t>ネン</t>
    </rPh>
    <rPh sb="7" eb="9">
      <t>ヘイセイ</t>
    </rPh>
    <rPh sb="11" eb="12">
      <t>ネン</t>
    </rPh>
    <phoneticPr fontId="2"/>
  </si>
  <si>
    <t>-</t>
    <phoneticPr fontId="2"/>
  </si>
  <si>
    <t xml:space="preserve">  3</t>
  </si>
  <si>
    <t xml:space="preserve">  3</t>
    <phoneticPr fontId="2"/>
  </si>
  <si>
    <t>ベトナム</t>
    <phoneticPr fontId="2"/>
  </si>
  <si>
    <t>インドネシア</t>
    <phoneticPr fontId="2"/>
  </si>
  <si>
    <t xml:space="preserve">  4</t>
  </si>
  <si>
    <t>　3</t>
  </si>
  <si>
    <t xml:space="preserve">  5</t>
  </si>
  <si>
    <t>　4</t>
  </si>
  <si>
    <t xml:space="preserve">  6</t>
  </si>
  <si>
    <t>令和6年4月1日現在（単位：人）</t>
    <rPh sb="0" eb="2">
      <t>レイワ</t>
    </rPh>
    <rPh sb="11" eb="13">
      <t>タンイ</t>
    </rPh>
    <rPh sb="14" eb="15">
      <t>ニン</t>
    </rPh>
    <phoneticPr fontId="2"/>
  </si>
  <si>
    <t>令和6年4月1日現在（単位：人、世帯）</t>
    <rPh sb="0" eb="2">
      <t>レイワ</t>
    </rPh>
    <rPh sb="11" eb="13">
      <t>タンイ</t>
    </rPh>
    <rPh sb="14" eb="15">
      <t>ニン</t>
    </rPh>
    <rPh sb="16" eb="18">
      <t>セタイ</t>
    </rPh>
    <phoneticPr fontId="2"/>
  </si>
  <si>
    <t>令和6年4月1日現在(単位：人、世帯）</t>
    <rPh sb="0" eb="2">
      <t>レイワ</t>
    </rPh>
    <rPh sb="11" eb="13">
      <t>タンイ</t>
    </rPh>
    <rPh sb="14" eb="15">
      <t>ニン</t>
    </rPh>
    <rPh sb="16" eb="18">
      <t>セタイ</t>
    </rPh>
    <phoneticPr fontId="2"/>
  </si>
  <si>
    <t>平成26年</t>
    <rPh sb="0" eb="2">
      <t>ヘイセイ</t>
    </rPh>
    <rPh sb="4" eb="5">
      <t>ネン</t>
    </rPh>
    <phoneticPr fontId="2"/>
  </si>
  <si>
    <t>ネパール</t>
    <phoneticPr fontId="2"/>
  </si>
  <si>
    <t>　5</t>
  </si>
  <si>
    <t>-</t>
    <phoneticPr fontId="2"/>
  </si>
  <si>
    <t>平成30年～
令和4年</t>
    <rPh sb="0" eb="2">
      <t>ヘイセイ</t>
    </rPh>
    <rPh sb="4" eb="5">
      <t>ネン</t>
    </rPh>
    <rPh sb="7" eb="9">
      <t>レイワ</t>
    </rPh>
    <rPh sb="10" eb="11">
      <t>トシ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</si>
</sst>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#,##0;&quot;△ &quot;#,##0"/>
    <numFmt numFmtId="177" formatCode="#,##0.0;&quot;△ &quot;#,##0.0"/>
    <numFmt numFmtId="178" formatCode="0;&quot;△ &quot;0"/>
    <numFmt numFmtId="179" formatCode="0.0%"/>
    <numFmt numFmtId="180" formatCode="#,##0;[Red]#,##0"/>
    <numFmt numFmtId="181" formatCode="0.0_ "/>
    <numFmt numFmtId="182" formatCode="#,##0_);[Red]\(#,##0\)"/>
    <numFmt numFmtId="183" formatCode="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b/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568">
    <xf numFmtId="0" fontId="0" fillId="0" borderId="0" xfId="0"/>
    <xf numFmtId="0" fontId="3" fillId="0" borderId="3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>
      <alignment vertical="center"/>
    </xf>
    <xf numFmtId="176" fontId="3" fillId="0" borderId="0" xfId="1" applyNumberFormat="1" applyFont="1" applyProtection="1">
      <protection locked="0"/>
    </xf>
    <xf numFmtId="177" fontId="3" fillId="0" borderId="0" xfId="0" applyNumberFormat="1" applyFont="1" applyAlignment="1" applyProtection="1">
      <alignment vertical="center"/>
      <protection locked="0"/>
    </xf>
    <xf numFmtId="38" fontId="3" fillId="0" borderId="0" xfId="1" applyFont="1" applyBorder="1" applyAlignment="1" applyProtection="1">
      <protection locked="0"/>
    </xf>
    <xf numFmtId="0" fontId="6" fillId="0" borderId="0" xfId="0" applyFont="1" applyAlignment="1">
      <alignment horizontal="justify"/>
    </xf>
    <xf numFmtId="0" fontId="8" fillId="0" borderId="0" xfId="0" applyFont="1"/>
    <xf numFmtId="0" fontId="7" fillId="0" borderId="0" xfId="0" applyFont="1"/>
    <xf numFmtId="176" fontId="3" fillId="0" borderId="0" xfId="1" applyNumberFormat="1" applyFont="1" applyBorder="1" applyProtection="1">
      <protection locked="0"/>
    </xf>
    <xf numFmtId="0" fontId="7" fillId="0" borderId="0" xfId="0" applyFont="1" applyAlignment="1">
      <alignment horizontal="left"/>
    </xf>
    <xf numFmtId="0" fontId="3" fillId="0" borderId="0" xfId="0" applyFont="1"/>
    <xf numFmtId="0" fontId="3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38" fontId="3" fillId="0" borderId="0" xfId="1" applyFont="1" applyBorder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6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176" fontId="3" fillId="0" borderId="0" xfId="0" applyNumberFormat="1" applyFont="1"/>
    <xf numFmtId="177" fontId="3" fillId="0" borderId="0" xfId="0" applyNumberFormat="1" applyFont="1"/>
    <xf numFmtId="176" fontId="3" fillId="0" borderId="0" xfId="1" applyNumberFormat="1" applyFont="1" applyBorder="1" applyAlignment="1" applyProtection="1">
      <protection locked="0"/>
    </xf>
    <xf numFmtId="176" fontId="3" fillId="0" borderId="6" xfId="0" applyNumberFormat="1" applyFont="1" applyBorder="1" applyProtection="1">
      <protection locked="0"/>
    </xf>
    <xf numFmtId="176" fontId="3" fillId="0" borderId="0" xfId="1" applyNumberFormat="1" applyFont="1" applyAlignment="1" applyProtection="1">
      <protection locked="0"/>
    </xf>
    <xf numFmtId="176" fontId="5" fillId="0" borderId="0" xfId="0" applyNumberFormat="1" applyFont="1" applyProtection="1">
      <protection locked="0"/>
    </xf>
    <xf numFmtId="176" fontId="3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>
      <alignment vertical="top"/>
    </xf>
    <xf numFmtId="49" fontId="3" fillId="0" borderId="0" xfId="0" applyNumberFormat="1" applyFont="1" applyAlignment="1" applyProtection="1">
      <alignment vertical="top"/>
      <protection locked="0"/>
    </xf>
    <xf numFmtId="49" fontId="3" fillId="0" borderId="0" xfId="0" applyNumberFormat="1" applyFont="1" applyAlignment="1" applyProtection="1">
      <alignment horizontal="center" vertical="top"/>
      <protection locked="0"/>
    </xf>
    <xf numFmtId="176" fontId="3" fillId="0" borderId="0" xfId="0" applyNumberFormat="1" applyFont="1" applyAlignment="1">
      <alignment vertical="top"/>
    </xf>
    <xf numFmtId="176" fontId="3" fillId="0" borderId="0" xfId="1" applyNumberFormat="1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38" fontId="3" fillId="0" borderId="0" xfId="1" applyFont="1" applyBorder="1" applyAlignment="1" applyProtection="1">
      <alignment vertical="top"/>
      <protection locked="0"/>
    </xf>
    <xf numFmtId="38" fontId="3" fillId="0" borderId="0" xfId="1" applyFont="1" applyBorder="1" applyAlignment="1" applyProtection="1">
      <alignment horizontal="center" vertical="top"/>
      <protection locked="0"/>
    </xf>
    <xf numFmtId="38" fontId="3" fillId="0" borderId="0" xfId="1" applyFont="1" applyBorder="1" applyAlignment="1" applyProtection="1">
      <alignment horizontal="right" vertical="top"/>
      <protection locked="0"/>
    </xf>
    <xf numFmtId="176" fontId="3" fillId="0" borderId="7" xfId="0" applyNumberFormat="1" applyFont="1" applyBorder="1" applyAlignment="1" applyProtection="1">
      <alignment vertical="top"/>
      <protection locked="0"/>
    </xf>
    <xf numFmtId="49" fontId="5" fillId="0" borderId="0" xfId="0" applyNumberFormat="1" applyFont="1" applyAlignment="1" applyProtection="1">
      <alignment vertical="top"/>
      <protection locked="0"/>
    </xf>
    <xf numFmtId="176" fontId="5" fillId="0" borderId="0" xfId="0" applyNumberFormat="1" applyFont="1" applyAlignment="1" applyProtection="1">
      <alignment vertical="top"/>
      <protection locked="0"/>
    </xf>
    <xf numFmtId="49" fontId="3" fillId="0" borderId="7" xfId="0" applyNumberFormat="1" applyFont="1" applyBorder="1" applyAlignment="1" applyProtection="1">
      <alignment vertical="top"/>
      <protection locked="0"/>
    </xf>
    <xf numFmtId="38" fontId="3" fillId="0" borderId="0" xfId="1" applyFont="1" applyBorder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77" fontId="3" fillId="0" borderId="0" xfId="0" applyNumberFormat="1" applyFont="1" applyAlignment="1">
      <alignment vertical="top"/>
    </xf>
    <xf numFmtId="177" fontId="3" fillId="0" borderId="0" xfId="0" applyNumberFormat="1" applyFont="1" applyAlignment="1">
      <alignment vertical="center"/>
    </xf>
    <xf numFmtId="0" fontId="3" fillId="0" borderId="7" xfId="0" applyFont="1" applyBorder="1" applyAlignment="1">
      <alignment vertical="top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vertical="center"/>
    </xf>
    <xf numFmtId="0" fontId="3" fillId="0" borderId="0" xfId="3" applyFont="1" applyAlignment="1">
      <alignment horizontal="justify" vertical="center"/>
    </xf>
    <xf numFmtId="0" fontId="4" fillId="0" borderId="0" xfId="3" applyFont="1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12" fillId="0" borderId="0" xfId="3" applyFont="1">
      <alignment vertical="center"/>
    </xf>
    <xf numFmtId="0" fontId="3" fillId="0" borderId="1" xfId="4" applyFont="1" applyBorder="1">
      <alignment vertical="center"/>
    </xf>
    <xf numFmtId="0" fontId="8" fillId="0" borderId="0" xfId="4" applyFont="1">
      <alignment vertical="center"/>
    </xf>
    <xf numFmtId="0" fontId="3" fillId="0" borderId="7" xfId="4" applyFont="1" applyBorder="1">
      <alignment vertical="center"/>
    </xf>
    <xf numFmtId="0" fontId="3" fillId="0" borderId="8" xfId="4" applyFont="1" applyBorder="1">
      <alignment vertical="center"/>
    </xf>
    <xf numFmtId="0" fontId="3" fillId="0" borderId="0" xfId="4" applyFont="1" applyProtection="1">
      <alignment vertical="center"/>
      <protection locked="0"/>
    </xf>
    <xf numFmtId="0" fontId="3" fillId="0" borderId="4" xfId="4" applyFont="1" applyBorder="1" applyProtection="1">
      <alignment vertical="center"/>
      <protection locked="0"/>
    </xf>
    <xf numFmtId="38" fontId="5" fillId="0" borderId="0" xfId="2" applyFont="1" applyBorder="1" applyAlignment="1" applyProtection="1">
      <alignment horizontal="justify" vertical="center"/>
      <protection locked="0"/>
    </xf>
    <xf numFmtId="38" fontId="5" fillId="0" borderId="0" xfId="2" applyFont="1" applyBorder="1" applyAlignment="1" applyProtection="1">
      <alignment horizontal="right" vertical="center"/>
    </xf>
    <xf numFmtId="38" fontId="3" fillId="0" borderId="0" xfId="2" applyFont="1" applyBorder="1" applyAlignment="1" applyProtection="1">
      <alignment vertical="center"/>
      <protection locked="0"/>
    </xf>
    <xf numFmtId="38" fontId="3" fillId="0" borderId="0" xfId="2" applyFont="1" applyAlignment="1" applyProtection="1">
      <alignment horizontal="right" vertical="center"/>
    </xf>
    <xf numFmtId="0" fontId="3" fillId="0" borderId="0" xfId="4" applyFont="1" applyAlignment="1" applyProtection="1">
      <alignment horizontal="distributed" vertical="center"/>
      <protection locked="0"/>
    </xf>
    <xf numFmtId="38" fontId="3" fillId="0" borderId="0" xfId="2" applyFont="1" applyAlignment="1" applyProtection="1">
      <alignment horizontal="justify" vertical="center"/>
      <protection locked="0"/>
    </xf>
    <xf numFmtId="38" fontId="3" fillId="0" borderId="0" xfId="2" applyFont="1" applyBorder="1" applyAlignment="1" applyProtection="1">
      <alignment horizontal="right" vertical="center"/>
    </xf>
    <xf numFmtId="38" fontId="5" fillId="0" borderId="0" xfId="2" applyFont="1" applyAlignment="1" applyProtection="1">
      <alignment horizontal="right" vertical="center"/>
    </xf>
    <xf numFmtId="0" fontId="3" fillId="0" borderId="0" xfId="4" applyFont="1">
      <alignment vertical="center"/>
    </xf>
    <xf numFmtId="0" fontId="3" fillId="0" borderId="4" xfId="4" applyFont="1" applyBorder="1">
      <alignment vertical="center"/>
    </xf>
    <xf numFmtId="38" fontId="13" fillId="0" borderId="0" xfId="2" applyFont="1" applyAlignment="1" applyProtection="1">
      <alignment horizontal="center" vertical="center"/>
      <protection locked="0"/>
    </xf>
    <xf numFmtId="38" fontId="3" fillId="0" borderId="0" xfId="2" applyFont="1" applyAlignment="1" applyProtection="1">
      <alignment vertical="center"/>
      <protection locked="0"/>
    </xf>
    <xf numFmtId="38" fontId="5" fillId="0" borderId="0" xfId="2" applyFont="1" applyAlignment="1" applyProtection="1">
      <alignment horizontal="justify" vertical="center"/>
      <protection locked="0"/>
    </xf>
    <xf numFmtId="0" fontId="3" fillId="0" borderId="0" xfId="4" applyFont="1" applyAlignment="1">
      <alignment horizontal="justify" vertical="center"/>
    </xf>
    <xf numFmtId="0" fontId="13" fillId="0" borderId="0" xfId="4" applyFont="1" applyAlignment="1">
      <alignment horizontal="justify" vertical="center"/>
    </xf>
    <xf numFmtId="38" fontId="5" fillId="0" borderId="0" xfId="2" applyFont="1" applyAlignment="1" applyProtection="1">
      <alignment horizontal="center" vertical="center"/>
      <protection locked="0"/>
    </xf>
    <xf numFmtId="38" fontId="14" fillId="0" borderId="0" xfId="4" applyNumberFormat="1" applyFont="1">
      <alignment vertical="center"/>
    </xf>
    <xf numFmtId="0" fontId="3" fillId="0" borderId="0" xfId="4" applyFont="1" applyAlignment="1" applyProtection="1">
      <alignment horizontal="center" vertical="center"/>
      <protection locked="0"/>
    </xf>
    <xf numFmtId="0" fontId="3" fillId="0" borderId="0" xfId="4" applyFont="1" applyAlignment="1">
      <alignment horizontal="right" vertical="center"/>
    </xf>
    <xf numFmtId="0" fontId="3" fillId="0" borderId="0" xfId="5" applyFont="1" applyAlignment="1">
      <alignment horizontal="distributed" vertical="top" wrapText="1"/>
    </xf>
    <xf numFmtId="3" fontId="3" fillId="0" borderId="0" xfId="5" applyNumberFormat="1" applyFont="1">
      <alignment vertical="center"/>
    </xf>
    <xf numFmtId="0" fontId="3" fillId="0" borderId="0" xfId="5" applyFont="1" applyAlignment="1" applyProtection="1">
      <alignment horizontal="distributed" vertical="center"/>
      <protection locked="0"/>
    </xf>
    <xf numFmtId="0" fontId="3" fillId="0" borderId="0" xfId="5" applyFont="1">
      <alignment vertical="center"/>
    </xf>
    <xf numFmtId="3" fontId="3" fillId="0" borderId="0" xfId="5" applyNumberFormat="1" applyFont="1" applyAlignment="1">
      <alignment vertical="top" wrapText="1"/>
    </xf>
    <xf numFmtId="0" fontId="3" fillId="0" borderId="0" xfId="5" applyFont="1" applyAlignment="1" applyProtection="1">
      <alignment horizontal="distributed" vertical="top" wrapText="1"/>
      <protection locked="0"/>
    </xf>
    <xf numFmtId="0" fontId="5" fillId="0" borderId="0" xfId="5" applyFont="1" applyProtection="1">
      <alignment vertical="center"/>
      <protection locked="0"/>
    </xf>
    <xf numFmtId="0" fontId="3" fillId="0" borderId="0" xfId="5" applyFont="1" applyAlignment="1">
      <alignment horizontal="distributed" vertical="center"/>
    </xf>
    <xf numFmtId="38" fontId="5" fillId="0" borderId="0" xfId="2" applyFont="1" applyAlignment="1" applyProtection="1">
      <alignment vertical="center"/>
      <protection locked="0"/>
    </xf>
    <xf numFmtId="0" fontId="3" fillId="0" borderId="0" xfId="5" applyFont="1" applyAlignment="1">
      <alignment horizontal="justify" vertical="center"/>
    </xf>
    <xf numFmtId="0" fontId="13" fillId="0" borderId="0" xfId="5" applyFont="1" applyAlignment="1">
      <alignment horizontal="justify" vertical="center"/>
    </xf>
    <xf numFmtId="38" fontId="14" fillId="0" borderId="0" xfId="5" applyNumberFormat="1" applyFont="1">
      <alignment vertical="center"/>
    </xf>
    <xf numFmtId="0" fontId="3" fillId="0" borderId="0" xfId="5" applyFont="1" applyAlignment="1" applyProtection="1">
      <alignment horizontal="center" vertical="center"/>
      <protection locked="0"/>
    </xf>
    <xf numFmtId="181" fontId="3" fillId="0" borderId="0" xfId="3" applyNumberFormat="1" applyFont="1" applyAlignment="1">
      <alignment horizontal="right" vertical="center"/>
    </xf>
    <xf numFmtId="182" fontId="3" fillId="0" borderId="0" xfId="3" applyNumberFormat="1" applyFont="1">
      <alignment vertical="center"/>
    </xf>
    <xf numFmtId="3" fontId="3" fillId="0" borderId="7" xfId="3" applyNumberFormat="1" applyFont="1" applyBorder="1">
      <alignment vertical="center"/>
    </xf>
    <xf numFmtId="3" fontId="3" fillId="0" borderId="0" xfId="3" applyNumberFormat="1" applyFont="1">
      <alignment vertical="center"/>
    </xf>
    <xf numFmtId="182" fontId="3" fillId="0" borderId="0" xfId="3" applyNumberFormat="1" applyFont="1" applyAlignment="1">
      <alignment horizontal="center" vertical="center"/>
    </xf>
    <xf numFmtId="49" fontId="3" fillId="0" borderId="0" xfId="3" applyNumberFormat="1" applyFont="1" applyAlignment="1">
      <alignment horizontal="right" vertical="top"/>
    </xf>
    <xf numFmtId="0" fontId="3" fillId="0" borderId="0" xfId="3" applyFont="1" applyAlignment="1"/>
    <xf numFmtId="0" fontId="3" fillId="0" borderId="0" xfId="3" applyFont="1" applyAlignment="1">
      <alignment horizontal="distributed"/>
    </xf>
    <xf numFmtId="49" fontId="3" fillId="0" borderId="0" xfId="3" applyNumberFormat="1" applyFont="1" applyAlignment="1">
      <alignment horizontal="left" vertical="center"/>
    </xf>
    <xf numFmtId="0" fontId="3" fillId="0" borderId="0" xfId="3" applyFont="1" applyAlignment="1">
      <alignment vertical="top"/>
    </xf>
    <xf numFmtId="0" fontId="3" fillId="0" borderId="0" xfId="3" applyFont="1" applyAlignment="1">
      <alignment horizontal="center" vertical="top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right" vertical="center"/>
    </xf>
    <xf numFmtId="3" fontId="3" fillId="0" borderId="0" xfId="3" applyNumberFormat="1" applyFont="1" applyAlignment="1">
      <alignment horizontal="right" vertical="center"/>
    </xf>
    <xf numFmtId="181" fontId="3" fillId="0" borderId="0" xfId="3" applyNumberFormat="1" applyFont="1" applyAlignment="1">
      <alignment horizontal="center" vertical="center"/>
    </xf>
    <xf numFmtId="3" fontId="3" fillId="0" borderId="0" xfId="3" applyNumberFormat="1" applyFont="1" applyAlignment="1"/>
    <xf numFmtId="3" fontId="3" fillId="0" borderId="0" xfId="3" applyNumberFormat="1" applyFont="1" applyAlignment="1">
      <alignment horizontal="right"/>
    </xf>
    <xf numFmtId="3" fontId="3" fillId="0" borderId="0" xfId="3" applyNumberFormat="1" applyFont="1" applyAlignment="1">
      <alignment vertical="top"/>
    </xf>
    <xf numFmtId="3" fontId="3" fillId="0" borderId="0" xfId="3" applyNumberFormat="1" applyFont="1" applyAlignment="1">
      <alignment horizontal="right" vertical="top"/>
    </xf>
    <xf numFmtId="0" fontId="7" fillId="0" borderId="0" xfId="3" applyFont="1" applyAlignment="1">
      <alignment horizontal="center" vertical="center"/>
    </xf>
    <xf numFmtId="0" fontId="15" fillId="0" borderId="0" xfId="3" applyFont="1">
      <alignment vertical="center"/>
    </xf>
    <xf numFmtId="0" fontId="8" fillId="0" borderId="0" xfId="3" applyFont="1">
      <alignment vertical="center"/>
    </xf>
    <xf numFmtId="0" fontId="15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3" fillId="0" borderId="0" xfId="3" applyFont="1" applyAlignment="1">
      <alignment vertical="center" shrinkToFit="1"/>
    </xf>
    <xf numFmtId="0" fontId="10" fillId="0" borderId="0" xfId="0" applyFont="1" applyAlignment="1">
      <alignment horizontal="distributed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10" fillId="0" borderId="0" xfId="0" applyFont="1"/>
    <xf numFmtId="176" fontId="3" fillId="0" borderId="7" xfId="0" applyNumberFormat="1" applyFont="1" applyBorder="1" applyAlignment="1">
      <alignment vertical="top"/>
    </xf>
    <xf numFmtId="177" fontId="3" fillId="0" borderId="7" xfId="0" applyNumberFormat="1" applyFont="1" applyBorder="1" applyAlignment="1">
      <alignment vertical="top"/>
    </xf>
    <xf numFmtId="38" fontId="3" fillId="0" borderId="0" xfId="1" applyFont="1" applyBorder="1" applyAlignment="1">
      <alignment vertical="center"/>
    </xf>
    <xf numFmtId="0" fontId="3" fillId="0" borderId="1" xfId="3" applyFont="1" applyBorder="1" applyAlignment="1">
      <alignment horizontal="center" vertical="center"/>
    </xf>
    <xf numFmtId="3" fontId="3" fillId="0" borderId="1" xfId="3" applyNumberFormat="1" applyFont="1" applyBorder="1" applyAlignment="1">
      <alignment horizontal="center" vertical="center"/>
    </xf>
    <xf numFmtId="0" fontId="3" fillId="0" borderId="1" xfId="3" applyFont="1" applyBorder="1" applyAlignment="1"/>
    <xf numFmtId="3" fontId="3" fillId="0" borderId="14" xfId="3" applyNumberFormat="1" applyFont="1" applyBorder="1" applyAlignment="1">
      <alignment horizontal="center" vertical="center"/>
    </xf>
    <xf numFmtId="0" fontId="13" fillId="0" borderId="0" xfId="5" applyFont="1" applyAlignment="1" applyProtection="1">
      <alignment horizontal="center" vertical="center"/>
      <protection locked="0"/>
    </xf>
    <xf numFmtId="0" fontId="3" fillId="0" borderId="0" xfId="5" applyFont="1" applyAlignment="1" applyProtection="1">
      <alignment horizontal="justify" vertical="center"/>
      <protection locked="0"/>
    </xf>
    <xf numFmtId="0" fontId="5" fillId="0" borderId="0" xfId="5" applyFont="1" applyAlignment="1" applyProtection="1">
      <alignment horizontal="center" vertical="center"/>
      <protection locked="0"/>
    </xf>
    <xf numFmtId="0" fontId="3" fillId="0" borderId="1" xfId="4" applyFont="1" applyBorder="1" applyAlignment="1">
      <alignment horizontal="right" vertical="center"/>
    </xf>
    <xf numFmtId="49" fontId="3" fillId="0" borderId="7" xfId="3" applyNumberFormat="1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right" vertical="top"/>
    </xf>
    <xf numFmtId="49" fontId="3" fillId="0" borderId="7" xfId="3" applyNumberFormat="1" applyFont="1" applyBorder="1">
      <alignment vertical="center"/>
    </xf>
    <xf numFmtId="181" fontId="3" fillId="0" borderId="1" xfId="3" applyNumberFormat="1" applyFont="1" applyBorder="1" applyAlignment="1">
      <alignment horizontal="right" vertical="center"/>
    </xf>
    <xf numFmtId="181" fontId="3" fillId="0" borderId="1" xfId="3" applyNumberFormat="1" applyFont="1" applyBorder="1">
      <alignment vertical="center"/>
    </xf>
    <xf numFmtId="0" fontId="3" fillId="0" borderId="0" xfId="5" applyFont="1" applyAlignment="1">
      <alignment horizontal="right" vertical="center"/>
    </xf>
    <xf numFmtId="38" fontId="14" fillId="0" borderId="0" xfId="2" applyFont="1" applyBorder="1" applyAlignment="1" applyProtection="1">
      <alignment vertical="center"/>
    </xf>
    <xf numFmtId="0" fontId="3" fillId="0" borderId="7" xfId="5" applyFont="1" applyBorder="1">
      <alignment vertical="center"/>
    </xf>
    <xf numFmtId="38" fontId="3" fillId="0" borderId="0" xfId="2" applyFont="1" applyAlignment="1" applyProtection="1">
      <alignment horizontal="right" vertical="center"/>
      <protection locked="0"/>
    </xf>
    <xf numFmtId="38" fontId="3" fillId="0" borderId="0" xfId="2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3" fillId="0" borderId="0" xfId="1" applyNumberFormat="1" applyFont="1" applyBorder="1" applyAlignment="1" applyProtection="1">
      <alignment vertical="top"/>
      <protection locked="0"/>
    </xf>
    <xf numFmtId="49" fontId="3" fillId="0" borderId="0" xfId="1" applyNumberFormat="1" applyFont="1" applyBorder="1" applyAlignment="1" applyProtection="1">
      <alignment horizontal="center" vertical="top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0" xfId="1" applyNumberFormat="1" applyFont="1" applyBorder="1" applyAlignment="1" applyProtection="1">
      <alignment horizontal="right" vertical="top"/>
      <protection locked="0"/>
    </xf>
    <xf numFmtId="49" fontId="3" fillId="0" borderId="0" xfId="1" applyNumberFormat="1" applyFont="1" applyBorder="1" applyProtection="1">
      <protection locked="0"/>
    </xf>
    <xf numFmtId="49" fontId="3" fillId="0" borderId="0" xfId="1" quotePrefix="1" applyNumberFormat="1" applyFont="1" applyBorder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49" fontId="3" fillId="0" borderId="0" xfId="0" applyNumberFormat="1" applyFont="1" applyAlignment="1" applyProtection="1">
      <alignment horizontal="distributed" vertical="center"/>
      <protection locked="0"/>
    </xf>
    <xf numFmtId="49" fontId="3" fillId="0" borderId="4" xfId="0" applyNumberFormat="1" applyFont="1" applyBorder="1" applyAlignment="1" applyProtection="1">
      <alignment horizontal="distributed" vertic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/>
      <protection locked="0"/>
    </xf>
    <xf numFmtId="38" fontId="3" fillId="0" borderId="0" xfId="1" applyFont="1" applyBorder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right" vertical="top"/>
      <protection locked="0"/>
    </xf>
    <xf numFmtId="49" fontId="3" fillId="0" borderId="0" xfId="0" applyNumberFormat="1" applyFont="1" applyAlignment="1" applyProtection="1">
      <alignment horizontal="right" vertical="top"/>
      <protection locked="0"/>
    </xf>
    <xf numFmtId="38" fontId="3" fillId="0" borderId="0" xfId="1" applyFont="1" applyBorder="1" applyAlignment="1" applyProtection="1">
      <alignment horizontal="left" vertical="center"/>
      <protection locked="0"/>
    </xf>
    <xf numFmtId="38" fontId="3" fillId="0" borderId="7" xfId="1" quotePrefix="1" applyFont="1" applyBorder="1" applyAlignment="1" applyProtection="1">
      <alignment horizontal="right" vertical="top"/>
      <protection locked="0"/>
    </xf>
    <xf numFmtId="0" fontId="3" fillId="0" borderId="0" xfId="5" applyFont="1" applyAlignment="1">
      <alignment horizontal="left" vertical="center"/>
    </xf>
    <xf numFmtId="0" fontId="3" fillId="0" borderId="0" xfId="4" applyFont="1" applyAlignment="1">
      <alignment horizontal="left" vertical="center"/>
    </xf>
    <xf numFmtId="3" fontId="3" fillId="0" borderId="0" xfId="3" applyNumberFormat="1" applyFont="1" applyAlignment="1">
      <alignment vertical="center" shrinkToFit="1"/>
    </xf>
    <xf numFmtId="0" fontId="1" fillId="0" borderId="0" xfId="4" applyFont="1">
      <alignment vertical="center"/>
    </xf>
    <xf numFmtId="0" fontId="1" fillId="0" borderId="0" xfId="4" applyFont="1" applyAlignment="1" applyProtection="1">
      <alignment horizontal="center" vertical="center"/>
      <protection locked="0"/>
    </xf>
    <xf numFmtId="0" fontId="1" fillId="0" borderId="4" xfId="4" applyFont="1" applyBorder="1" applyAlignment="1" applyProtection="1">
      <alignment horizontal="center" vertical="center"/>
      <protection locked="0"/>
    </xf>
    <xf numFmtId="0" fontId="1" fillId="0" borderId="0" xfId="4" applyFont="1" applyProtection="1">
      <alignment vertical="center"/>
      <protection locked="0"/>
    </xf>
    <xf numFmtId="0" fontId="1" fillId="0" borderId="0" xfId="4" applyFont="1" applyAlignment="1">
      <alignment horizontal="center" vertical="center"/>
    </xf>
    <xf numFmtId="0" fontId="1" fillId="0" borderId="0" xfId="4" applyFont="1" applyAlignment="1" applyProtection="1">
      <alignment horizontal="distributed" vertical="center" indent="1"/>
      <protection locked="0"/>
    </xf>
    <xf numFmtId="38" fontId="1" fillId="0" borderId="0" xfId="2" applyFont="1" applyAlignment="1" applyProtection="1">
      <alignment vertical="center"/>
      <protection locked="0"/>
    </xf>
    <xf numFmtId="0" fontId="1" fillId="0" borderId="7" xfId="4" applyFont="1" applyBorder="1">
      <alignment vertical="center"/>
    </xf>
    <xf numFmtId="0" fontId="1" fillId="0" borderId="12" xfId="4" applyFont="1" applyBorder="1">
      <alignment vertical="center"/>
    </xf>
    <xf numFmtId="38" fontId="1" fillId="0" borderId="0" xfId="4" applyNumberFormat="1" applyFont="1">
      <alignment vertical="center"/>
    </xf>
    <xf numFmtId="0" fontId="1" fillId="0" borderId="0" xfId="5" applyFont="1">
      <alignment vertical="center"/>
    </xf>
    <xf numFmtId="0" fontId="1" fillId="0" borderId="0" xfId="5" applyFont="1" applyAlignment="1">
      <alignment horizontal="center" vertical="center"/>
    </xf>
    <xf numFmtId="38" fontId="1" fillId="0" borderId="0" xfId="2" applyFont="1" applyBorder="1" applyAlignment="1" applyProtection="1">
      <alignment vertical="center"/>
      <protection locked="0"/>
    </xf>
    <xf numFmtId="38" fontId="5" fillId="0" borderId="0" xfId="2" applyFont="1" applyBorder="1" applyAlignment="1" applyProtection="1">
      <alignment vertical="center"/>
      <protection locked="0"/>
    </xf>
    <xf numFmtId="0" fontId="1" fillId="0" borderId="0" xfId="5" applyFont="1" applyProtection="1">
      <alignment vertical="center"/>
      <protection locked="0"/>
    </xf>
    <xf numFmtId="180" fontId="3" fillId="0" borderId="0" xfId="5" applyNumberFormat="1" applyFont="1">
      <alignment vertical="center"/>
    </xf>
    <xf numFmtId="0" fontId="1" fillId="0" borderId="0" xfId="5" applyFont="1" applyAlignment="1">
      <alignment vertical="top" wrapText="1"/>
    </xf>
    <xf numFmtId="180" fontId="3" fillId="0" borderId="0" xfId="5" applyNumberFormat="1" applyFont="1" applyAlignment="1">
      <alignment vertical="top" wrapText="1"/>
    </xf>
    <xf numFmtId="0" fontId="1" fillId="0" borderId="7" xfId="5" applyFont="1" applyBorder="1">
      <alignment vertical="center"/>
    </xf>
    <xf numFmtId="0" fontId="1" fillId="0" borderId="0" xfId="3" applyFont="1">
      <alignment vertical="center"/>
    </xf>
    <xf numFmtId="0" fontId="1" fillId="0" borderId="0" xfId="3" applyFont="1" applyAlignment="1">
      <alignment horizontal="center" vertical="center"/>
    </xf>
    <xf numFmtId="0" fontId="3" fillId="0" borderId="7" xfId="3" applyFont="1" applyBorder="1">
      <alignment vertical="center"/>
    </xf>
    <xf numFmtId="0" fontId="3" fillId="0" borderId="3" xfId="3" applyFont="1" applyBorder="1" applyAlignment="1" applyProtection="1">
      <alignment horizontal="center" vertical="center"/>
      <protection locked="0"/>
    </xf>
    <xf numFmtId="0" fontId="3" fillId="0" borderId="9" xfId="3" applyFont="1" applyBorder="1" applyAlignment="1" applyProtection="1">
      <alignment horizontal="center" vertical="center"/>
      <protection locked="0"/>
    </xf>
    <xf numFmtId="0" fontId="3" fillId="0" borderId="0" xfId="3" applyFont="1" applyAlignment="1" applyProtection="1">
      <alignment horizontal="center" vertical="center"/>
      <protection locked="0"/>
    </xf>
    <xf numFmtId="0" fontId="3" fillId="0" borderId="5" xfId="3" applyFont="1" applyBorder="1" applyAlignment="1" applyProtection="1">
      <alignment horizontal="center" vertical="center"/>
      <protection locked="0"/>
    </xf>
    <xf numFmtId="38" fontId="5" fillId="0" borderId="0" xfId="1" applyFont="1" applyBorder="1" applyAlignment="1" applyProtection="1">
      <alignment horizontal="right" vertical="center"/>
    </xf>
    <xf numFmtId="41" fontId="5" fillId="0" borderId="0" xfId="2" applyNumberFormat="1" applyFont="1" applyBorder="1" applyAlignment="1" applyProtection="1">
      <alignment horizontal="right" vertical="center"/>
      <protection locked="0"/>
    </xf>
    <xf numFmtId="0" fontId="3" fillId="0" borderId="6" xfId="3" applyFont="1" applyBorder="1" applyAlignment="1" applyProtection="1">
      <alignment horizontal="center" vertical="center"/>
      <protection locked="0"/>
    </xf>
    <xf numFmtId="0" fontId="3" fillId="0" borderId="4" xfId="3" applyFont="1" applyBorder="1" applyAlignment="1" applyProtection="1">
      <alignment horizontal="center" vertical="center"/>
      <protection locked="0"/>
    </xf>
    <xf numFmtId="41" fontId="3" fillId="0" borderId="0" xfId="2" applyNumberFormat="1" applyFont="1" applyBorder="1" applyAlignment="1" applyProtection="1">
      <alignment horizontal="right" vertical="center"/>
      <protection locked="0"/>
    </xf>
    <xf numFmtId="41" fontId="3" fillId="0" borderId="0" xfId="2" applyNumberFormat="1" applyFont="1" applyAlignment="1" applyProtection="1">
      <alignment horizontal="right" vertical="center"/>
      <protection locked="0"/>
    </xf>
    <xf numFmtId="41" fontId="3" fillId="0" borderId="0" xfId="2" applyNumberFormat="1" applyFont="1" applyBorder="1" applyAlignment="1" applyProtection="1">
      <alignment horizontal="center" vertical="center"/>
      <protection locked="0"/>
    </xf>
    <xf numFmtId="38" fontId="3" fillId="0" borderId="0" xfId="2" applyFont="1" applyBorder="1" applyAlignment="1" applyProtection="1">
      <alignment horizontal="center" vertical="center"/>
      <protection locked="0"/>
    </xf>
    <xf numFmtId="38" fontId="3" fillId="0" borderId="0" xfId="1" applyFont="1" applyBorder="1" applyAlignment="1" applyProtection="1">
      <alignment horizontal="right" vertical="center"/>
      <protection locked="0"/>
    </xf>
    <xf numFmtId="38" fontId="5" fillId="0" borderId="0" xfId="1" applyFont="1" applyFill="1" applyBorder="1" applyAlignment="1" applyProtection="1">
      <alignment horizontal="right" vertical="center"/>
    </xf>
    <xf numFmtId="41" fontId="5" fillId="0" borderId="0" xfId="2" applyNumberFormat="1" applyFont="1" applyFill="1" applyBorder="1" applyAlignment="1" applyProtection="1">
      <alignment horizontal="right" vertical="center"/>
      <protection locked="0"/>
    </xf>
    <xf numFmtId="41" fontId="5" fillId="0" borderId="0" xfId="2" applyNumberFormat="1" applyFont="1" applyFill="1" applyBorder="1" applyAlignment="1" applyProtection="1">
      <alignment horizontal="right" vertical="center"/>
    </xf>
    <xf numFmtId="41" fontId="5" fillId="0" borderId="0" xfId="2" applyNumberFormat="1" applyFont="1" applyFill="1" applyAlignment="1" applyProtection="1">
      <alignment horizontal="right" vertical="center"/>
    </xf>
    <xf numFmtId="41" fontId="5" fillId="0" borderId="0" xfId="2" applyNumberFormat="1" applyFont="1" applyFill="1" applyAlignment="1" applyProtection="1">
      <alignment horizontal="right" vertical="center"/>
      <protection locked="0"/>
    </xf>
    <xf numFmtId="38" fontId="5" fillId="0" borderId="0" xfId="2" applyFont="1" applyFill="1" applyBorder="1" applyAlignment="1" applyProtection="1">
      <alignment horizontal="right" vertical="center"/>
      <protection locked="0"/>
    </xf>
    <xf numFmtId="38" fontId="3" fillId="0" borderId="0" xfId="1" applyFont="1" applyFill="1" applyBorder="1" applyAlignment="1" applyProtection="1">
      <alignment horizontal="right" vertical="center"/>
      <protection locked="0"/>
    </xf>
    <xf numFmtId="41" fontId="3" fillId="0" borderId="0" xfId="2" applyNumberFormat="1" applyFont="1" applyFill="1" applyBorder="1" applyAlignment="1" applyProtection="1">
      <alignment horizontal="right" vertical="center"/>
      <protection locked="0"/>
    </xf>
    <xf numFmtId="41" fontId="3" fillId="0" borderId="0" xfId="2" applyNumberFormat="1" applyFont="1" applyFill="1" applyAlignment="1" applyProtection="1">
      <alignment horizontal="right" vertical="center"/>
      <protection locked="0"/>
    </xf>
    <xf numFmtId="38" fontId="3" fillId="0" borderId="0" xfId="2" applyFont="1" applyFill="1" applyBorder="1" applyAlignment="1" applyProtection="1">
      <alignment horizontal="right" vertical="center"/>
      <protection locked="0"/>
    </xf>
    <xf numFmtId="0" fontId="3" fillId="0" borderId="0" xfId="3" applyFont="1" applyProtection="1">
      <alignment vertical="center"/>
      <protection locked="0"/>
    </xf>
    <xf numFmtId="0" fontId="3" fillId="0" borderId="4" xfId="3" applyFont="1" applyBorder="1" applyProtection="1">
      <alignment vertical="center"/>
      <protection locked="0"/>
    </xf>
    <xf numFmtId="0" fontId="4" fillId="0" borderId="6" xfId="3" applyFont="1" applyBorder="1" applyAlignment="1" applyProtection="1">
      <alignment horizontal="center" vertical="center"/>
      <protection locked="0"/>
    </xf>
    <xf numFmtId="0" fontId="4" fillId="0" borderId="0" xfId="3" applyFont="1" applyAlignment="1" applyProtection="1">
      <alignment horizontal="center" vertical="center"/>
      <protection locked="0"/>
    </xf>
    <xf numFmtId="0" fontId="4" fillId="0" borderId="4" xfId="3" applyFont="1" applyBorder="1" applyAlignment="1" applyProtection="1">
      <alignment horizontal="center" vertical="center"/>
      <protection locked="0"/>
    </xf>
    <xf numFmtId="41" fontId="4" fillId="0" borderId="0" xfId="2" applyNumberFormat="1" applyFont="1" applyFill="1" applyAlignment="1" applyProtection="1">
      <alignment horizontal="right" vertical="center"/>
      <protection locked="0"/>
    </xf>
    <xf numFmtId="41" fontId="4" fillId="0" borderId="0" xfId="2" applyNumberFormat="1" applyFont="1" applyAlignment="1" applyProtection="1">
      <alignment horizontal="right" vertical="center"/>
      <protection locked="0"/>
    </xf>
    <xf numFmtId="179" fontId="3" fillId="0" borderId="0" xfId="2" applyNumberFormat="1" applyFont="1" applyBorder="1" applyAlignment="1" applyProtection="1">
      <alignment horizontal="right" vertical="center"/>
      <protection locked="0"/>
    </xf>
    <xf numFmtId="0" fontId="3" fillId="0" borderId="7" xfId="3" applyFont="1" applyBorder="1" applyAlignment="1" applyProtection="1">
      <alignment horizontal="center" vertical="center"/>
      <protection locked="0"/>
    </xf>
    <xf numFmtId="0" fontId="3" fillId="0" borderId="8" xfId="3" applyFont="1" applyBorder="1" applyAlignment="1" applyProtection="1">
      <alignment horizontal="center" vertical="center"/>
      <protection locked="0"/>
    </xf>
    <xf numFmtId="41" fontId="5" fillId="0" borderId="7" xfId="2" applyNumberFormat="1" applyFont="1" applyFill="1" applyBorder="1" applyAlignment="1" applyProtection="1">
      <alignment horizontal="right" vertical="center"/>
    </xf>
    <xf numFmtId="41" fontId="3" fillId="0" borderId="7" xfId="2" applyNumberFormat="1" applyFont="1" applyBorder="1" applyAlignment="1" applyProtection="1">
      <alignment horizontal="right" vertical="center"/>
      <protection locked="0"/>
    </xf>
    <xf numFmtId="41" fontId="3" fillId="0" borderId="7" xfId="2" applyNumberFormat="1" applyFont="1" applyFill="1" applyBorder="1" applyAlignment="1" applyProtection="1">
      <alignment horizontal="right" vertical="center"/>
      <protection locked="0"/>
    </xf>
    <xf numFmtId="38" fontId="3" fillId="0" borderId="7" xfId="2" applyFont="1" applyFill="1" applyBorder="1" applyAlignment="1" applyProtection="1">
      <alignment horizontal="right" vertical="center"/>
      <protection locked="0"/>
    </xf>
    <xf numFmtId="179" fontId="3" fillId="0" borderId="7" xfId="2" applyNumberFormat="1" applyFont="1" applyBorder="1" applyAlignment="1" applyProtection="1">
      <alignment horizontal="right" vertical="center"/>
      <protection locked="0"/>
    </xf>
    <xf numFmtId="41" fontId="4" fillId="0" borderId="7" xfId="2" applyNumberFormat="1" applyFont="1" applyBorder="1" applyAlignment="1" applyProtection="1">
      <alignment horizontal="right" vertical="center"/>
      <protection locked="0"/>
    </xf>
    <xf numFmtId="0" fontId="1" fillId="0" borderId="4" xfId="0" applyFont="1" applyBorder="1"/>
    <xf numFmtId="0" fontId="1" fillId="0" borderId="0" xfId="3" applyFont="1" applyAlignment="1"/>
    <xf numFmtId="0" fontId="1" fillId="0" borderId="0" xfId="3" applyFont="1" applyAlignment="1">
      <alignment vertical="top"/>
    </xf>
    <xf numFmtId="0" fontId="1" fillId="0" borderId="0" xfId="0" applyFont="1"/>
    <xf numFmtId="0" fontId="1" fillId="0" borderId="7" xfId="0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10" fillId="0" borderId="0" xfId="1" applyFont="1" applyBorder="1" applyAlignment="1">
      <alignment horizontal="distributed" shrinkToFit="1"/>
    </xf>
    <xf numFmtId="38" fontId="1" fillId="0" borderId="0" xfId="1" applyFont="1" applyBorder="1" applyAlignment="1"/>
    <xf numFmtId="38" fontId="3" fillId="0" borderId="0" xfId="1" applyFont="1" applyBorder="1" applyAlignment="1">
      <alignment horizontal="right" vertical="center"/>
    </xf>
    <xf numFmtId="38" fontId="1" fillId="0" borderId="0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1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top"/>
    </xf>
    <xf numFmtId="38" fontId="3" fillId="0" borderId="0" xfId="1" applyFont="1" applyBorder="1" applyAlignment="1">
      <alignment vertical="top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0" borderId="1" xfId="3" applyNumberFormat="1" applyFont="1" applyBorder="1" applyAlignment="1">
      <alignment horizontal="right" vertical="center"/>
    </xf>
    <xf numFmtId="3" fontId="3" fillId="0" borderId="1" xfId="3" applyNumberFormat="1" applyFont="1" applyBorder="1">
      <alignment vertical="center"/>
    </xf>
    <xf numFmtId="0" fontId="1" fillId="0" borderId="1" xfId="3" applyFont="1" applyBorder="1">
      <alignment vertical="center"/>
    </xf>
    <xf numFmtId="3" fontId="3" fillId="0" borderId="1" xfId="3" applyNumberFormat="1" applyFont="1" applyBorder="1" applyAlignment="1">
      <alignment vertical="center" shrinkToFit="1"/>
    </xf>
    <xf numFmtId="0" fontId="3" fillId="0" borderId="14" xfId="3" applyFont="1" applyBorder="1" applyAlignment="1"/>
    <xf numFmtId="0" fontId="3" fillId="0" borderId="14" xfId="3" applyFont="1" applyBorder="1" applyAlignment="1">
      <alignment horizontal="center"/>
    </xf>
    <xf numFmtId="0" fontId="3" fillId="0" borderId="14" xfId="3" applyFont="1" applyBorder="1" applyAlignment="1">
      <alignment horizontal="distributed"/>
    </xf>
    <xf numFmtId="0" fontId="1" fillId="0" borderId="12" xfId="5" applyFont="1" applyBorder="1">
      <alignment vertical="center"/>
    </xf>
    <xf numFmtId="38" fontId="3" fillId="0" borderId="7" xfId="2" applyFont="1" applyBorder="1" applyAlignment="1" applyProtection="1">
      <alignment horizontal="right" vertical="center"/>
      <protection locked="0"/>
    </xf>
    <xf numFmtId="38" fontId="3" fillId="0" borderId="7" xfId="2" applyFont="1" applyBorder="1" applyAlignment="1" applyProtection="1">
      <alignment horizontal="justify" vertical="center"/>
      <protection locked="0"/>
    </xf>
    <xf numFmtId="180" fontId="3" fillId="0" borderId="0" xfId="2" applyNumberFormat="1" applyFont="1" applyBorder="1" applyAlignment="1" applyProtection="1">
      <alignment horizontal="right" vertical="center"/>
    </xf>
    <xf numFmtId="38" fontId="3" fillId="0" borderId="6" xfId="2" applyFont="1" applyBorder="1" applyAlignment="1" applyProtection="1">
      <alignment horizontal="right" vertical="center"/>
      <protection locked="0"/>
    </xf>
    <xf numFmtId="0" fontId="3" fillId="0" borderId="0" xfId="3" applyFont="1" applyAlignment="1">
      <alignment horizontal="center"/>
    </xf>
    <xf numFmtId="176" fontId="3" fillId="0" borderId="0" xfId="0" applyNumberFormat="1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distributed" vertical="center"/>
      <protection locked="0"/>
    </xf>
    <xf numFmtId="176" fontId="3" fillId="0" borderId="0" xfId="0" applyNumberFormat="1" applyFont="1" applyAlignment="1">
      <alignment horizontal="right" vertical="top"/>
    </xf>
    <xf numFmtId="176" fontId="3" fillId="0" borderId="0" xfId="0" applyNumberFormat="1" applyFont="1" applyAlignment="1" applyProtection="1">
      <alignment horizontal="right"/>
      <protection locked="0"/>
    </xf>
    <xf numFmtId="177" fontId="3" fillId="0" borderId="0" xfId="0" applyNumberFormat="1" applyFont="1" applyAlignment="1">
      <alignment horizontal="right"/>
    </xf>
    <xf numFmtId="177" fontId="3" fillId="0" borderId="0" xfId="0" applyNumberFormat="1" applyFont="1" applyAlignment="1">
      <alignment horizontal="right" vertical="top"/>
    </xf>
    <xf numFmtId="176" fontId="3" fillId="0" borderId="0" xfId="0" applyNumberFormat="1" applyFont="1" applyAlignment="1" applyProtection="1">
      <alignment horizontal="right" vertical="top"/>
      <protection locked="0"/>
    </xf>
    <xf numFmtId="176" fontId="3" fillId="0" borderId="0" xfId="0" applyNumberFormat="1" applyFont="1" applyAlignment="1">
      <alignment horizontal="right"/>
    </xf>
    <xf numFmtId="0" fontId="11" fillId="0" borderId="0" xfId="0" applyFont="1" applyAlignment="1" applyProtection="1">
      <alignment horizontal="distributed"/>
      <protection locked="0"/>
    </xf>
    <xf numFmtId="0" fontId="11" fillId="0" borderId="0" xfId="0" applyFont="1" applyAlignment="1" applyProtection="1">
      <alignment horizontal="distributed" vertical="top"/>
      <protection locked="0"/>
    </xf>
    <xf numFmtId="176" fontId="3" fillId="0" borderId="7" xfId="0" applyNumberFormat="1" applyFont="1" applyBorder="1" applyAlignment="1">
      <alignment horizontal="right" vertical="top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12" xfId="3" applyFont="1" applyBorder="1" applyAlignment="1" applyProtection="1">
      <alignment horizontal="center" vertical="center"/>
      <protection locked="0"/>
    </xf>
    <xf numFmtId="0" fontId="3" fillId="0" borderId="0" xfId="4" applyFont="1" applyAlignment="1" applyProtection="1">
      <alignment horizontal="distributed" vertical="center" indent="1"/>
      <protection locked="0"/>
    </xf>
    <xf numFmtId="0" fontId="3" fillId="0" borderId="4" xfId="4" applyFont="1" applyBorder="1" applyAlignment="1" applyProtection="1">
      <alignment horizontal="distributed" vertical="center" indent="1"/>
      <protection locked="0"/>
    </xf>
    <xf numFmtId="0" fontId="3" fillId="0" borderId="0" xfId="5" applyFont="1" applyAlignment="1" applyProtection="1">
      <alignment horizontal="distributed" vertical="center" indent="1"/>
      <protection locked="0"/>
    </xf>
    <xf numFmtId="49" fontId="3" fillId="0" borderId="0" xfId="3" applyNumberFormat="1" applyFont="1" applyAlignment="1">
      <alignment horizontal="center" vertical="center"/>
    </xf>
    <xf numFmtId="3" fontId="3" fillId="0" borderId="0" xfId="3" applyNumberFormat="1" applyFont="1" applyAlignment="1">
      <alignment horizontal="center" vertical="center"/>
    </xf>
    <xf numFmtId="176" fontId="3" fillId="0" borderId="0" xfId="3" applyNumberFormat="1" applyFont="1" applyAlignment="1">
      <alignment horizontal="right" vertical="center"/>
    </xf>
    <xf numFmtId="178" fontId="3" fillId="0" borderId="0" xfId="3" applyNumberFormat="1" applyFont="1" applyAlignment="1">
      <alignment horizontal="right" vertical="center"/>
    </xf>
    <xf numFmtId="176" fontId="3" fillId="0" borderId="0" xfId="3" applyNumberFormat="1" applyFont="1">
      <alignment vertical="center"/>
    </xf>
    <xf numFmtId="38" fontId="3" fillId="0" borderId="0" xfId="1" applyFont="1" applyBorder="1" applyAlignment="1"/>
    <xf numFmtId="176" fontId="3" fillId="0" borderId="7" xfId="3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 applyProtection="1">
      <alignment horizontal="distributed" vertical="center"/>
      <protection locked="0"/>
    </xf>
    <xf numFmtId="38" fontId="3" fillId="0" borderId="1" xfId="1" applyFont="1" applyBorder="1" applyAlignment="1">
      <alignment vertical="center" shrinkToFit="1"/>
    </xf>
    <xf numFmtId="178" fontId="3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76" fontId="3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>
      <alignment horizontal="center" vertical="center"/>
    </xf>
    <xf numFmtId="0" fontId="11" fillId="0" borderId="0" xfId="0" applyFont="1" applyAlignment="1" applyProtection="1">
      <alignment horizontal="distributed" vertical="center"/>
      <protection locked="0"/>
    </xf>
    <xf numFmtId="0" fontId="11" fillId="0" borderId="4" xfId="0" applyFont="1" applyBorder="1" applyAlignment="1" applyProtection="1">
      <alignment horizontal="distributed" vertical="center"/>
      <protection locked="0"/>
    </xf>
    <xf numFmtId="176" fontId="3" fillId="0" borderId="6" xfId="0" applyNumberFormat="1" applyFont="1" applyBorder="1" applyAlignment="1" applyProtection="1">
      <alignment horizontal="right" vertical="center"/>
      <protection locked="0"/>
    </xf>
    <xf numFmtId="176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top"/>
    </xf>
    <xf numFmtId="176" fontId="3" fillId="0" borderId="0" xfId="0" applyNumberFormat="1" applyFont="1" applyAlignment="1" applyProtection="1">
      <alignment horizontal="right"/>
      <protection locked="0"/>
    </xf>
    <xf numFmtId="177" fontId="3" fillId="0" borderId="0" xfId="0" applyNumberFormat="1" applyFont="1" applyAlignment="1">
      <alignment horizontal="right"/>
    </xf>
    <xf numFmtId="177" fontId="3" fillId="0" borderId="0" xfId="0" applyNumberFormat="1" applyFont="1" applyAlignment="1">
      <alignment horizontal="right" vertical="top"/>
    </xf>
    <xf numFmtId="176" fontId="3" fillId="0" borderId="0" xfId="1" applyNumberFormat="1" applyFont="1" applyAlignment="1" applyProtection="1">
      <alignment horizontal="right" vertical="center"/>
      <protection locked="0"/>
    </xf>
    <xf numFmtId="176" fontId="3" fillId="0" borderId="0" xfId="1" applyNumberFormat="1" applyFont="1" applyAlignment="1" applyProtection="1">
      <alignment horizontal="right" vertical="top"/>
      <protection locked="0"/>
    </xf>
    <xf numFmtId="176" fontId="3" fillId="0" borderId="0" xfId="1" applyNumberFormat="1" applyFont="1" applyAlignment="1" applyProtection="1">
      <alignment horizontal="right"/>
      <protection locked="0"/>
    </xf>
    <xf numFmtId="176" fontId="3" fillId="0" borderId="0" xfId="0" applyNumberFormat="1" applyFont="1" applyAlignment="1" applyProtection="1">
      <alignment horizontal="right" vertical="top"/>
      <protection locked="0"/>
    </xf>
    <xf numFmtId="176" fontId="3" fillId="0" borderId="0" xfId="0" applyNumberFormat="1" applyFont="1" applyAlignment="1">
      <alignment horizontal="right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176" fontId="3" fillId="0" borderId="6" xfId="0" applyNumberFormat="1" applyFont="1" applyBorder="1" applyAlignment="1" applyProtection="1">
      <alignment horizontal="right"/>
      <protection locked="0"/>
    </xf>
    <xf numFmtId="176" fontId="3" fillId="0" borderId="6" xfId="0" applyNumberFormat="1" applyFont="1" applyBorder="1" applyAlignment="1">
      <alignment horizontal="right" vertical="top"/>
    </xf>
    <xf numFmtId="176" fontId="3" fillId="0" borderId="6" xfId="0" applyNumberFormat="1" applyFont="1" applyBorder="1" applyAlignment="1" applyProtection="1">
      <alignment horizontal="right" vertical="top"/>
      <protection locked="0"/>
    </xf>
    <xf numFmtId="0" fontId="11" fillId="0" borderId="0" xfId="0" applyFont="1" applyAlignment="1" applyProtection="1">
      <alignment horizontal="distributed"/>
      <protection locked="0"/>
    </xf>
    <xf numFmtId="0" fontId="11" fillId="0" borderId="4" xfId="0" applyFont="1" applyBorder="1" applyAlignment="1" applyProtection="1">
      <alignment horizontal="distributed"/>
      <protection locked="0"/>
    </xf>
    <xf numFmtId="0" fontId="11" fillId="0" borderId="0" xfId="0" applyFont="1" applyAlignment="1" applyProtection="1">
      <alignment horizontal="distributed" vertical="top"/>
      <protection locked="0"/>
    </xf>
    <xf numFmtId="0" fontId="11" fillId="0" borderId="4" xfId="0" applyFont="1" applyBorder="1" applyAlignment="1" applyProtection="1">
      <alignment horizontal="distributed" vertical="top"/>
      <protection locked="0"/>
    </xf>
    <xf numFmtId="176" fontId="3" fillId="0" borderId="7" xfId="0" applyNumberFormat="1" applyFont="1" applyBorder="1" applyAlignment="1">
      <alignment horizontal="right" vertical="top"/>
    </xf>
    <xf numFmtId="177" fontId="3" fillId="0" borderId="7" xfId="0" applyNumberFormat="1" applyFont="1" applyBorder="1" applyAlignment="1">
      <alignment horizontal="right" vertical="top"/>
    </xf>
    <xf numFmtId="176" fontId="3" fillId="0" borderId="7" xfId="1" applyNumberFormat="1" applyFont="1" applyBorder="1" applyAlignment="1" applyProtection="1">
      <alignment horizontal="right" vertical="top"/>
      <protection locked="0"/>
    </xf>
    <xf numFmtId="49" fontId="10" fillId="0" borderId="17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8" xfId="0" applyNumberFormat="1" applyFont="1" applyBorder="1" applyAlignment="1" applyProtection="1">
      <alignment horizontal="center" vertical="center"/>
      <protection locked="0"/>
    </xf>
    <xf numFmtId="49" fontId="10" fillId="0" borderId="19" xfId="0" applyNumberFormat="1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20" xfId="0" applyNumberFormat="1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>
      <alignment horizontal="right" vertical="center"/>
    </xf>
    <xf numFmtId="49" fontId="3" fillId="0" borderId="0" xfId="0" applyNumberFormat="1" applyFont="1" applyAlignment="1" applyProtection="1">
      <alignment horizontal="center"/>
      <protection locked="0"/>
    </xf>
    <xf numFmtId="49" fontId="3" fillId="0" borderId="0" xfId="1" applyNumberFormat="1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49" fontId="3" fillId="0" borderId="0" xfId="1" quotePrefix="1" applyNumberFormat="1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distributed" vertical="top"/>
      <protection locked="0"/>
    </xf>
    <xf numFmtId="0" fontId="11" fillId="0" borderId="8" xfId="0" applyFont="1" applyBorder="1" applyAlignment="1" applyProtection="1">
      <alignment horizontal="distributed" vertical="top"/>
      <protection locked="0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176" fontId="3" fillId="0" borderId="12" xfId="0" applyNumberFormat="1" applyFont="1" applyBorder="1" applyAlignment="1" applyProtection="1">
      <alignment horizontal="right" vertical="top"/>
      <protection locked="0"/>
    </xf>
    <xf numFmtId="176" fontId="3" fillId="0" borderId="7" xfId="0" applyNumberFormat="1" applyFont="1" applyBorder="1" applyAlignment="1" applyProtection="1">
      <alignment horizontal="right" vertical="top"/>
      <protection locked="0"/>
    </xf>
    <xf numFmtId="0" fontId="3" fillId="0" borderId="21" xfId="3" applyFont="1" applyBorder="1" applyAlignment="1" applyProtection="1">
      <alignment horizontal="center" vertical="center"/>
      <protection locked="0"/>
    </xf>
    <xf numFmtId="0" fontId="3" fillId="0" borderId="13" xfId="3" applyFont="1" applyBorder="1" applyAlignment="1" applyProtection="1">
      <alignment horizontal="center" vertical="center"/>
      <protection locked="0"/>
    </xf>
    <xf numFmtId="0" fontId="3" fillId="0" borderId="10" xfId="3" applyFont="1" applyBorder="1" applyAlignment="1" applyProtection="1">
      <alignment horizontal="center" vertical="center"/>
      <protection locked="0"/>
    </xf>
    <xf numFmtId="0" fontId="7" fillId="0" borderId="0" xfId="3" applyFont="1" applyAlignment="1">
      <alignment horizontal="left" vertical="center"/>
    </xf>
    <xf numFmtId="0" fontId="5" fillId="0" borderId="4" xfId="3" applyFont="1" applyBorder="1" applyAlignment="1" applyProtection="1">
      <alignment horizontal="center" vertical="center"/>
      <protection locked="0"/>
    </xf>
    <xf numFmtId="0" fontId="3" fillId="0" borderId="4" xfId="3" applyFont="1" applyBorder="1" applyAlignment="1" applyProtection="1">
      <alignment horizontal="center" vertical="center"/>
      <protection locked="0"/>
    </xf>
    <xf numFmtId="0" fontId="5" fillId="0" borderId="0" xfId="3" applyFont="1" applyAlignment="1" applyProtection="1">
      <alignment horizontal="center" vertical="center"/>
      <protection locked="0"/>
    </xf>
    <xf numFmtId="0" fontId="3" fillId="0" borderId="6" xfId="3" applyFont="1" applyBorder="1" applyAlignment="1" applyProtection="1">
      <alignment horizontal="center" vertical="center"/>
      <protection locked="0"/>
    </xf>
    <xf numFmtId="0" fontId="3" fillId="0" borderId="0" xfId="3" applyFont="1" applyAlignment="1" applyProtection="1">
      <alignment horizontal="center" vertical="center"/>
      <protection locked="0"/>
    </xf>
    <xf numFmtId="0" fontId="5" fillId="0" borderId="6" xfId="3" applyFont="1" applyBorder="1" applyAlignment="1" applyProtection="1">
      <alignment horizontal="center" vertical="center"/>
      <protection locked="0"/>
    </xf>
    <xf numFmtId="0" fontId="3" fillId="0" borderId="12" xfId="3" applyFont="1" applyBorder="1" applyAlignment="1" applyProtection="1">
      <alignment horizontal="center" vertical="center"/>
      <protection locked="0"/>
    </xf>
    <xf numFmtId="0" fontId="3" fillId="0" borderId="7" xfId="3" applyFont="1" applyBorder="1" applyAlignment="1" applyProtection="1">
      <alignment horizontal="center" vertical="center"/>
      <protection locked="0"/>
    </xf>
    <xf numFmtId="0" fontId="3" fillId="0" borderId="8" xfId="3" applyFont="1" applyBorder="1" applyAlignment="1" applyProtection="1">
      <alignment horizontal="center" vertical="center"/>
      <protection locked="0"/>
    </xf>
    <xf numFmtId="0" fontId="11" fillId="0" borderId="6" xfId="3" applyFont="1" applyBorder="1" applyAlignment="1" applyProtection="1">
      <alignment horizontal="center" vertical="center"/>
      <protection locked="0"/>
    </xf>
    <xf numFmtId="0" fontId="11" fillId="0" borderId="0" xfId="3" applyFont="1" applyAlignment="1" applyProtection="1">
      <alignment horizontal="center" vertical="center"/>
      <protection locked="0"/>
    </xf>
    <xf numFmtId="0" fontId="11" fillId="0" borderId="4" xfId="3" applyFont="1" applyBorder="1" applyAlignment="1" applyProtection="1">
      <alignment horizontal="center" vertical="center"/>
      <protection locked="0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0" fontId="3" fillId="0" borderId="10" xfId="4" applyFont="1" applyBorder="1" applyAlignment="1" applyProtection="1">
      <alignment horizontal="distributed" vertical="center" indent="2"/>
      <protection locked="0"/>
    </xf>
    <xf numFmtId="0" fontId="3" fillId="0" borderId="11" xfId="4" applyFont="1" applyBorder="1" applyAlignment="1" applyProtection="1">
      <alignment horizontal="distributed" vertical="center" indent="2"/>
      <protection locked="0"/>
    </xf>
    <xf numFmtId="0" fontId="1" fillId="0" borderId="11" xfId="4" applyFont="1" applyBorder="1" applyAlignment="1" applyProtection="1">
      <alignment horizontal="distributed" vertical="center" indent="2"/>
      <protection locked="0"/>
    </xf>
    <xf numFmtId="0" fontId="3" fillId="0" borderId="21" xfId="4" applyFont="1" applyBorder="1" applyAlignment="1" applyProtection="1">
      <alignment horizontal="distributed" vertical="center" indent="2"/>
      <protection locked="0"/>
    </xf>
    <xf numFmtId="0" fontId="1" fillId="0" borderId="21" xfId="4" applyFont="1" applyBorder="1" applyAlignment="1" applyProtection="1">
      <alignment horizontal="distributed" vertical="center" indent="2"/>
      <protection locked="0"/>
    </xf>
    <xf numFmtId="0" fontId="5" fillId="0" borderId="0" xfId="4" applyFont="1" applyAlignment="1" applyProtection="1">
      <alignment horizontal="distributed" vertical="center" indent="1"/>
      <protection locked="0"/>
    </xf>
    <xf numFmtId="0" fontId="5" fillId="0" borderId="4" xfId="4" applyFont="1" applyBorder="1" applyAlignment="1" applyProtection="1">
      <alignment horizontal="distributed" vertical="center" indent="1"/>
      <protection locked="0"/>
    </xf>
    <xf numFmtId="0" fontId="3" fillId="0" borderId="0" xfId="4" applyFont="1" applyAlignment="1" applyProtection="1">
      <alignment horizontal="distributed" vertical="center" indent="1"/>
      <protection locked="0"/>
    </xf>
    <xf numFmtId="0" fontId="3" fillId="0" borderId="4" xfId="4" applyFont="1" applyBorder="1" applyAlignment="1" applyProtection="1">
      <alignment horizontal="distributed" vertical="center" indent="1"/>
      <protection locked="0"/>
    </xf>
    <xf numFmtId="0" fontId="5" fillId="0" borderId="0" xfId="4" applyFont="1" applyAlignment="1" applyProtection="1">
      <alignment horizontal="center" vertical="center"/>
      <protection locked="0"/>
    </xf>
    <xf numFmtId="0" fontId="5" fillId="0" borderId="4" xfId="4" applyFont="1" applyBorder="1" applyAlignment="1" applyProtection="1">
      <alignment horizontal="center" vertical="center"/>
      <protection locked="0"/>
    </xf>
    <xf numFmtId="0" fontId="3" fillId="0" borderId="13" xfId="4" applyFont="1" applyBorder="1" applyAlignment="1" applyProtection="1">
      <alignment horizontal="distributed" vertical="center" indent="2"/>
      <protection locked="0"/>
    </xf>
    <xf numFmtId="0" fontId="3" fillId="0" borderId="10" xfId="5" applyFont="1" applyBorder="1" applyAlignment="1" applyProtection="1">
      <alignment horizontal="center" vertical="center"/>
      <protection locked="0"/>
    </xf>
    <xf numFmtId="0" fontId="3" fillId="0" borderId="11" xfId="5" applyFont="1" applyBorder="1" applyAlignment="1" applyProtection="1">
      <alignment horizontal="center" vertical="center"/>
      <protection locked="0"/>
    </xf>
    <xf numFmtId="0" fontId="1" fillId="0" borderId="11" xfId="5" applyFont="1" applyBorder="1" applyAlignment="1" applyProtection="1">
      <alignment horizontal="center" vertical="center"/>
      <protection locked="0"/>
    </xf>
    <xf numFmtId="0" fontId="3" fillId="0" borderId="21" xfId="5" applyFont="1" applyBorder="1" applyAlignment="1" applyProtection="1">
      <alignment horizontal="center" vertical="center"/>
      <protection locked="0"/>
    </xf>
    <xf numFmtId="0" fontId="1" fillId="0" borderId="21" xfId="5" applyFont="1" applyBorder="1" applyProtection="1">
      <alignment vertical="center"/>
      <protection locked="0"/>
    </xf>
    <xf numFmtId="0" fontId="7" fillId="0" borderId="0" xfId="5" applyFont="1">
      <alignment vertical="center"/>
    </xf>
    <xf numFmtId="0" fontId="3" fillId="0" borderId="0" xfId="5" applyFont="1" applyAlignment="1" applyProtection="1">
      <alignment horizontal="distributed" vertical="center" indent="1"/>
      <protection locked="0"/>
    </xf>
    <xf numFmtId="0" fontId="3" fillId="0" borderId="4" xfId="5" applyFont="1" applyBorder="1" applyAlignment="1" applyProtection="1">
      <alignment horizontal="distributed" vertical="center" indent="1"/>
      <protection locked="0"/>
    </xf>
    <xf numFmtId="0" fontId="3" fillId="0" borderId="13" xfId="5" applyFont="1" applyBorder="1" applyAlignment="1" applyProtection="1">
      <alignment horizontal="center" vertical="center"/>
      <protection locked="0"/>
    </xf>
    <xf numFmtId="0" fontId="5" fillId="0" borderId="3" xfId="5" applyFont="1" applyBorder="1" applyAlignment="1" applyProtection="1">
      <alignment horizontal="distributed" vertical="center" indent="1"/>
      <protection locked="0"/>
    </xf>
    <xf numFmtId="0" fontId="5" fillId="0" borderId="9" xfId="5" applyFont="1" applyBorder="1" applyAlignment="1" applyProtection="1">
      <alignment horizontal="distributed" vertical="center" indent="1"/>
      <protection locked="0"/>
    </xf>
    <xf numFmtId="0" fontId="3" fillId="0" borderId="7" xfId="5" applyFont="1" applyBorder="1" applyAlignment="1" applyProtection="1">
      <alignment horizontal="distributed" vertical="center" indent="1"/>
      <protection locked="0"/>
    </xf>
    <xf numFmtId="0" fontId="3" fillId="0" borderId="8" xfId="5" applyFont="1" applyBorder="1" applyAlignment="1" applyProtection="1">
      <alignment horizontal="distributed" vertical="center" indent="1"/>
      <protection locked="0"/>
    </xf>
    <xf numFmtId="0" fontId="7" fillId="0" borderId="0" xfId="5" applyFont="1" applyAlignment="1">
      <alignment horizontal="right" vertical="center"/>
    </xf>
    <xf numFmtId="0" fontId="3" fillId="0" borderId="11" xfId="3" applyFont="1" applyBorder="1" applyAlignment="1">
      <alignment horizontal="distributed" vertical="center" indent="1"/>
    </xf>
    <xf numFmtId="0" fontId="3" fillId="0" borderId="21" xfId="3" applyFont="1" applyBorder="1" applyAlignment="1">
      <alignment horizontal="distributed" vertical="center" indent="1"/>
    </xf>
    <xf numFmtId="0" fontId="7" fillId="0" borderId="0" xfId="3" applyFont="1" applyAlignment="1">
      <alignment horizontal="distributed" vertical="center" indent="12"/>
    </xf>
    <xf numFmtId="0" fontId="3" fillId="0" borderId="10" xfId="3" applyFont="1" applyBorder="1" applyAlignment="1">
      <alignment horizontal="distributed" vertical="center" indent="2"/>
    </xf>
    <xf numFmtId="0" fontId="3" fillId="0" borderId="11" xfId="3" applyFont="1" applyBorder="1" applyAlignment="1">
      <alignment horizontal="distributed" vertical="center" indent="2"/>
    </xf>
    <xf numFmtId="49" fontId="3" fillId="0" borderId="0" xfId="3" applyNumberFormat="1" applyFont="1" applyAlignment="1">
      <alignment horizontal="center" vertical="center"/>
    </xf>
    <xf numFmtId="3" fontId="3" fillId="0" borderId="6" xfId="3" applyNumberFormat="1" applyFont="1" applyBorder="1" applyAlignment="1">
      <alignment horizontal="center" vertical="center"/>
    </xf>
    <xf numFmtId="3" fontId="3" fillId="0" borderId="0" xfId="3" applyNumberFormat="1" applyFont="1" applyAlignment="1">
      <alignment horizontal="center" vertical="center"/>
    </xf>
    <xf numFmtId="0" fontId="3" fillId="0" borderId="21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0" fontId="3" fillId="0" borderId="24" xfId="3" applyFont="1" applyBorder="1" applyAlignment="1">
      <alignment horizontal="distributed" vertical="center" indent="1"/>
    </xf>
    <xf numFmtId="0" fontId="3" fillId="0" borderId="19" xfId="3" applyFont="1" applyBorder="1" applyAlignment="1">
      <alignment horizontal="distributed" vertical="center" indent="1"/>
    </xf>
    <xf numFmtId="49" fontId="3" fillId="0" borderId="3" xfId="3" applyNumberFormat="1" applyFont="1" applyBorder="1" applyAlignment="1">
      <alignment horizontal="center" vertical="center"/>
    </xf>
    <xf numFmtId="49" fontId="3" fillId="0" borderId="9" xfId="3" applyNumberFormat="1" applyFont="1" applyBorder="1" applyAlignment="1">
      <alignment horizontal="center" vertical="center"/>
    </xf>
    <xf numFmtId="0" fontId="3" fillId="0" borderId="16" xfId="3" applyFont="1" applyBorder="1" applyAlignment="1">
      <alignment horizontal="distributed" vertical="center" indent="2"/>
    </xf>
    <xf numFmtId="0" fontId="3" fillId="0" borderId="22" xfId="3" applyFont="1" applyBorder="1" applyAlignment="1">
      <alignment horizontal="distributed" vertical="center" indent="2"/>
    </xf>
    <xf numFmtId="49" fontId="3" fillId="0" borderId="4" xfId="3" applyNumberFormat="1" applyFont="1" applyBorder="1" applyAlignment="1">
      <alignment horizontal="center" vertical="center"/>
    </xf>
    <xf numFmtId="3" fontId="3" fillId="0" borderId="0" xfId="3" applyNumberFormat="1" applyFont="1" applyAlignment="1">
      <alignment horizontal="right" vertical="center"/>
    </xf>
    <xf numFmtId="176" fontId="3" fillId="0" borderId="0" xfId="3" applyNumberFormat="1" applyFont="1" applyAlignment="1">
      <alignment horizontal="right" vertical="center"/>
    </xf>
    <xf numFmtId="0" fontId="10" fillId="0" borderId="0" xfId="0" applyFont="1" applyAlignment="1">
      <alignment horizontal="distributed" vertical="center" shrinkToFit="1"/>
    </xf>
    <xf numFmtId="0" fontId="10" fillId="0" borderId="3" xfId="0" applyFont="1" applyBorder="1" applyAlignment="1">
      <alignment horizontal="distributed" vertical="center" shrinkToFit="1"/>
    </xf>
    <xf numFmtId="3" fontId="3" fillId="0" borderId="5" xfId="3" applyNumberFormat="1" applyFont="1" applyBorder="1" applyAlignment="1">
      <alignment horizontal="center" vertical="center"/>
    </xf>
    <xf numFmtId="3" fontId="3" fillId="0" borderId="3" xfId="3" applyNumberFormat="1" applyFont="1" applyBorder="1" applyAlignment="1">
      <alignment horizontal="center" vertical="center"/>
    </xf>
    <xf numFmtId="176" fontId="3" fillId="0" borderId="0" xfId="3" applyNumberFormat="1" applyFont="1" applyAlignment="1">
      <alignment horizontal="right" vertical="center" shrinkToFit="1"/>
    </xf>
    <xf numFmtId="178" fontId="3" fillId="0" borderId="0" xfId="3" applyNumberFormat="1" applyFont="1" applyAlignment="1">
      <alignment horizontal="right" vertical="center"/>
    </xf>
    <xf numFmtId="3" fontId="3" fillId="0" borderId="3" xfId="3" applyNumberFormat="1" applyFont="1" applyBorder="1" applyAlignment="1">
      <alignment horizontal="right" vertical="center"/>
    </xf>
    <xf numFmtId="176" fontId="3" fillId="0" borderId="3" xfId="3" applyNumberFormat="1" applyFont="1" applyBorder="1" applyAlignment="1">
      <alignment horizontal="right" vertical="center"/>
    </xf>
    <xf numFmtId="178" fontId="3" fillId="0" borderId="3" xfId="3" applyNumberFormat="1" applyFont="1" applyBorder="1" applyAlignment="1">
      <alignment horizontal="right" vertical="center"/>
    </xf>
    <xf numFmtId="0" fontId="7" fillId="0" borderId="0" xfId="3" applyFont="1" applyAlignment="1">
      <alignment horizontal="distributed" vertical="center" indent="5"/>
    </xf>
    <xf numFmtId="0" fontId="3" fillId="0" borderId="1" xfId="3" applyFont="1" applyBorder="1" applyAlignment="1">
      <alignment horizontal="distributed" vertical="center" indent="2"/>
    </xf>
    <xf numFmtId="0" fontId="3" fillId="0" borderId="18" xfId="3" applyFont="1" applyBorder="1" applyAlignment="1">
      <alignment horizontal="distributed" vertical="center" indent="2"/>
    </xf>
    <xf numFmtId="0" fontId="3" fillId="0" borderId="2" xfId="3" applyFont="1" applyBorder="1" applyAlignment="1">
      <alignment horizontal="distributed" vertical="center" indent="2"/>
    </xf>
    <xf numFmtId="0" fontId="3" fillId="0" borderId="20" xfId="3" applyFont="1" applyBorder="1" applyAlignment="1">
      <alignment horizontal="distributed" vertical="center" indent="2"/>
    </xf>
    <xf numFmtId="0" fontId="3" fillId="0" borderId="21" xfId="3" applyFont="1" applyBorder="1" applyAlignment="1">
      <alignment horizontal="distributed" vertical="center" indent="4"/>
    </xf>
    <xf numFmtId="0" fontId="3" fillId="0" borderId="13" xfId="3" applyFont="1" applyBorder="1" applyAlignment="1">
      <alignment horizontal="distributed" vertical="center" indent="4"/>
    </xf>
    <xf numFmtId="0" fontId="3" fillId="0" borderId="10" xfId="3" applyFont="1" applyBorder="1" applyAlignment="1">
      <alignment horizontal="distributed" vertical="center" indent="4"/>
    </xf>
    <xf numFmtId="0" fontId="3" fillId="0" borderId="15" xfId="3" applyFont="1" applyBorder="1" applyAlignment="1">
      <alignment horizontal="center" vertical="center"/>
    </xf>
    <xf numFmtId="0" fontId="3" fillId="0" borderId="23" xfId="3" applyFont="1" applyBorder="1" applyAlignment="1">
      <alignment horizontal="center" vertical="center"/>
    </xf>
    <xf numFmtId="0" fontId="3" fillId="0" borderId="16" xfId="3" applyFont="1" applyBorder="1" applyAlignment="1">
      <alignment horizontal="center" vertical="center"/>
    </xf>
    <xf numFmtId="0" fontId="3" fillId="0" borderId="15" xfId="3" applyFont="1" applyBorder="1" applyAlignment="1">
      <alignment horizontal="distributed" vertical="center" indent="1"/>
    </xf>
    <xf numFmtId="0" fontId="3" fillId="0" borderId="23" xfId="3" applyFont="1" applyBorder="1" applyAlignment="1">
      <alignment horizontal="distributed" vertical="center" indent="1"/>
    </xf>
    <xf numFmtId="0" fontId="3" fillId="0" borderId="16" xfId="3" applyFont="1" applyBorder="1" applyAlignment="1">
      <alignment horizontal="distributed" vertical="center" indent="1"/>
    </xf>
    <xf numFmtId="0" fontId="3" fillId="0" borderId="15" xfId="3" applyFont="1" applyBorder="1" applyAlignment="1">
      <alignment horizontal="distributed" vertical="center" indent="1" shrinkToFit="1"/>
    </xf>
    <xf numFmtId="0" fontId="3" fillId="0" borderId="23" xfId="3" applyFont="1" applyBorder="1" applyAlignment="1">
      <alignment horizontal="distributed" vertical="center" indent="1" shrinkToFit="1"/>
    </xf>
    <xf numFmtId="0" fontId="3" fillId="0" borderId="16" xfId="3" applyFont="1" applyBorder="1" applyAlignment="1">
      <alignment horizontal="distributed" vertical="center" indent="1" shrinkToFit="1"/>
    </xf>
    <xf numFmtId="0" fontId="3" fillId="0" borderId="15" xfId="3" applyFont="1" applyBorder="1" applyAlignment="1">
      <alignment horizontal="center" vertical="center" shrinkToFit="1"/>
    </xf>
    <xf numFmtId="0" fontId="3" fillId="0" borderId="23" xfId="3" applyFont="1" applyBorder="1" applyAlignment="1">
      <alignment horizontal="center" vertical="center" shrinkToFit="1"/>
    </xf>
    <xf numFmtId="0" fontId="3" fillId="0" borderId="16" xfId="3" applyFont="1" applyBorder="1" applyAlignment="1">
      <alignment horizontal="center" vertical="center" shrinkToFit="1"/>
    </xf>
    <xf numFmtId="0" fontId="3" fillId="0" borderId="17" xfId="3" applyFont="1" applyBorder="1" applyAlignment="1">
      <alignment horizontal="distributed" vertical="center" indent="1"/>
    </xf>
    <xf numFmtId="0" fontId="3" fillId="0" borderId="1" xfId="3" applyFont="1" applyBorder="1" applyAlignment="1">
      <alignment horizontal="distributed" vertical="center" indent="1"/>
    </xf>
    <xf numFmtId="0" fontId="3" fillId="0" borderId="18" xfId="3" applyFont="1" applyBorder="1" applyAlignment="1">
      <alignment horizontal="distributed" vertical="center" indent="1"/>
    </xf>
    <xf numFmtId="0" fontId="3" fillId="0" borderId="2" xfId="3" applyFont="1" applyBorder="1" applyAlignment="1">
      <alignment horizontal="distributed" vertical="center" indent="1"/>
    </xf>
    <xf numFmtId="0" fontId="3" fillId="0" borderId="20" xfId="3" applyFont="1" applyBorder="1" applyAlignment="1">
      <alignment horizontal="distributed" vertical="center" indent="1"/>
    </xf>
    <xf numFmtId="0" fontId="3" fillId="0" borderId="21" xfId="3" applyFont="1" applyBorder="1" applyAlignment="1">
      <alignment horizontal="distributed" vertical="center" indent="10"/>
    </xf>
    <xf numFmtId="0" fontId="3" fillId="0" borderId="13" xfId="3" applyFont="1" applyBorder="1" applyAlignment="1">
      <alignment horizontal="distributed" vertical="center" indent="10"/>
    </xf>
    <xf numFmtId="176" fontId="3" fillId="0" borderId="0" xfId="3" applyNumberFormat="1" applyFont="1">
      <alignment vertical="center"/>
    </xf>
    <xf numFmtId="176" fontId="3" fillId="0" borderId="0" xfId="3" applyNumberFormat="1" applyFont="1" applyAlignment="1">
      <alignment horizontal="center" vertical="center"/>
    </xf>
    <xf numFmtId="0" fontId="3" fillId="0" borderId="22" xfId="3" applyFont="1" applyBorder="1" applyAlignment="1">
      <alignment horizontal="center" vertical="center"/>
    </xf>
    <xf numFmtId="0" fontId="3" fillId="0" borderId="22" xfId="3" applyFont="1" applyBorder="1" applyAlignment="1">
      <alignment horizontal="distributed" vertical="center" indent="1"/>
    </xf>
    <xf numFmtId="38" fontId="3" fillId="0" borderId="0" xfId="1" applyFont="1" applyBorder="1" applyAlignment="1"/>
    <xf numFmtId="3" fontId="3" fillId="0" borderId="0" xfId="0" applyNumberFormat="1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83" fontId="3" fillId="0" borderId="0" xfId="0" applyNumberFormat="1" applyFont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11" xfId="3" applyFont="1" applyBorder="1" applyAlignment="1">
      <alignment horizontal="center" vertical="center"/>
    </xf>
    <xf numFmtId="0" fontId="7" fillId="0" borderId="0" xfId="3" applyFont="1" applyAlignment="1">
      <alignment horizontal="distributed" vertical="center" indent="13"/>
    </xf>
    <xf numFmtId="0" fontId="3" fillId="0" borderId="10" xfId="3" applyFont="1" applyBorder="1" applyAlignment="1">
      <alignment horizontal="center" vertical="center"/>
    </xf>
    <xf numFmtId="0" fontId="10" fillId="0" borderId="22" xfId="3" applyFont="1" applyBorder="1" applyAlignment="1">
      <alignment horizontal="center" vertical="center" wrapText="1"/>
    </xf>
    <xf numFmtId="0" fontId="10" fillId="0" borderId="22" xfId="3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distributed" vertical="center"/>
    </xf>
    <xf numFmtId="0" fontId="7" fillId="0" borderId="0" xfId="3" applyFont="1" applyAlignment="1">
      <alignment horizontal="distributed" vertical="center" indent="8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/>
    <xf numFmtId="0" fontId="0" fillId="0" borderId="6" xfId="0" applyFont="1" applyBorder="1"/>
    <xf numFmtId="0" fontId="0" fillId="0" borderId="0" xfId="0" applyFont="1" applyAlignment="1">
      <alignment horizontal="distributed"/>
    </xf>
    <xf numFmtId="0" fontId="0" fillId="0" borderId="4" xfId="0" applyFont="1" applyBorder="1" applyAlignment="1">
      <alignment horizontal="distributed"/>
    </xf>
    <xf numFmtId="49" fontId="0" fillId="0" borderId="0" xfId="0" applyNumberFormat="1" applyFont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7" xfId="0" applyFont="1" applyBorder="1" applyAlignment="1">
      <alignment vertical="top"/>
    </xf>
    <xf numFmtId="0" fontId="3" fillId="0" borderId="7" xfId="3" applyFont="1" applyBorder="1" applyAlignment="1">
      <alignment horizontal="right" vertical="center"/>
    </xf>
    <xf numFmtId="41" fontId="5" fillId="0" borderId="0" xfId="1" applyNumberFormat="1" applyFont="1" applyBorder="1" applyAlignment="1" applyProtection="1">
      <alignment horizontal="right" vertical="center" shrinkToFit="1"/>
    </xf>
    <xf numFmtId="41" fontId="5" fillId="0" borderId="0" xfId="1" applyNumberFormat="1" applyFont="1" applyAlignment="1" applyProtection="1">
      <alignment horizontal="right" vertical="center" shrinkToFit="1"/>
    </xf>
    <xf numFmtId="41" fontId="5" fillId="0" borderId="0" xfId="1" applyNumberFormat="1" applyFont="1" applyAlignment="1" applyProtection="1">
      <alignment horizontal="right" vertical="center" shrinkToFit="1"/>
    </xf>
    <xf numFmtId="41" fontId="5" fillId="0" borderId="0" xfId="1" applyNumberFormat="1" applyFont="1" applyAlignment="1" applyProtection="1">
      <alignment horizontal="right" vertical="center"/>
      <protection locked="0"/>
    </xf>
    <xf numFmtId="41" fontId="5" fillId="0" borderId="0" xfId="1" applyNumberFormat="1" applyFont="1" applyBorder="1" applyAlignment="1" applyProtection="1">
      <alignment horizontal="right" vertical="center"/>
    </xf>
    <xf numFmtId="41" fontId="5" fillId="0" borderId="0" xfId="1" applyNumberFormat="1" applyFont="1" applyBorder="1" applyAlignment="1" applyProtection="1">
      <alignment horizontal="right" vertical="center"/>
      <protection locked="0"/>
    </xf>
    <xf numFmtId="41" fontId="3" fillId="0" borderId="0" xfId="1" applyNumberFormat="1" applyFont="1" applyAlignment="1" applyProtection="1">
      <alignment horizontal="right" vertical="center"/>
      <protection locked="0"/>
    </xf>
    <xf numFmtId="41" fontId="5" fillId="0" borderId="0" xfId="1" applyNumberFormat="1" applyFont="1" applyBorder="1" applyAlignment="1" applyProtection="1">
      <alignment vertical="center" shrinkToFit="1"/>
    </xf>
    <xf numFmtId="41" fontId="5" fillId="0" borderId="0" xfId="1" applyNumberFormat="1" applyFont="1" applyFill="1" applyBorder="1" applyAlignment="1" applyProtection="1">
      <alignment horizontal="right" vertical="center"/>
    </xf>
    <xf numFmtId="41" fontId="5" fillId="0" borderId="0" xfId="1" applyNumberFormat="1" applyFont="1" applyFill="1" applyAlignment="1" applyProtection="1">
      <alignment horizontal="right" vertical="center"/>
    </xf>
    <xf numFmtId="41" fontId="5" fillId="0" borderId="0" xfId="1" applyNumberFormat="1" applyFont="1" applyFill="1" applyAlignment="1" applyProtection="1">
      <alignment horizontal="right" vertical="center"/>
    </xf>
    <xf numFmtId="41" fontId="5" fillId="0" borderId="0" xfId="1" applyNumberFormat="1" applyFont="1" applyFill="1" applyAlignment="1" applyProtection="1">
      <alignment horizontal="right" vertical="center"/>
      <protection locked="0"/>
    </xf>
    <xf numFmtId="41" fontId="3" fillId="0" borderId="0" xfId="1" applyNumberFormat="1" applyFont="1" applyFill="1" applyAlignment="1" applyProtection="1">
      <alignment horizontal="right" vertical="center"/>
      <protection locked="0"/>
    </xf>
    <xf numFmtId="41" fontId="3" fillId="0" borderId="0" xfId="1" applyNumberFormat="1" applyFont="1" applyBorder="1" applyAlignment="1" applyProtection="1">
      <alignment horizontal="right" vertical="center" shrinkToFit="1"/>
    </xf>
    <xf numFmtId="41" fontId="3" fillId="0" borderId="0" xfId="1" applyNumberFormat="1" applyFont="1" applyFill="1" applyBorder="1" applyAlignment="1" applyProtection="1">
      <alignment horizontal="right" vertical="center"/>
    </xf>
    <xf numFmtId="41" fontId="3" fillId="0" borderId="0" xfId="1" applyNumberFormat="1" applyFont="1" applyFill="1" applyAlignment="1" applyProtection="1">
      <alignment horizontal="right" vertical="center"/>
    </xf>
    <xf numFmtId="41" fontId="5" fillId="0" borderId="0" xfId="1" applyNumberFormat="1" applyFont="1" applyFill="1" applyBorder="1" applyAlignment="1" applyProtection="1">
      <alignment vertical="center"/>
    </xf>
    <xf numFmtId="41" fontId="5" fillId="0" borderId="0" xfId="1" applyNumberFormat="1" applyFont="1" applyFill="1" applyAlignment="1" applyProtection="1">
      <alignment vertical="center"/>
    </xf>
    <xf numFmtId="41" fontId="4" fillId="0" borderId="0" xfId="2" applyNumberFormat="1" applyFont="1" applyFill="1" applyBorder="1" applyAlignment="1" applyProtection="1">
      <alignment horizontal="right" vertical="center"/>
      <protection locked="0"/>
    </xf>
    <xf numFmtId="41" fontId="3" fillId="0" borderId="0" xfId="2" applyNumberFormat="1" applyFont="1" applyFill="1" applyAlignment="1" applyProtection="1">
      <alignment horizontal="right" vertical="center"/>
    </xf>
    <xf numFmtId="179" fontId="3" fillId="0" borderId="0" xfId="1" applyNumberFormat="1" applyFont="1" applyFill="1" applyBorder="1" applyAlignment="1" applyProtection="1">
      <alignment horizontal="right" vertical="center"/>
    </xf>
    <xf numFmtId="179" fontId="3" fillId="0" borderId="0" xfId="2" applyNumberFormat="1" applyFont="1" applyFill="1" applyBorder="1" applyAlignment="1" applyProtection="1">
      <alignment horizontal="right" vertical="center"/>
      <protection locked="0"/>
    </xf>
    <xf numFmtId="179" fontId="3" fillId="0" borderId="0" xfId="2" applyNumberFormat="1" applyFont="1" applyFill="1" applyAlignment="1" applyProtection="1">
      <alignment horizontal="right" vertical="center"/>
      <protection locked="0"/>
    </xf>
    <xf numFmtId="179" fontId="3" fillId="0" borderId="7" xfId="1" applyNumberFormat="1" applyFont="1" applyFill="1" applyBorder="1" applyAlignment="1" applyProtection="1">
      <alignment horizontal="right" vertical="center"/>
    </xf>
    <xf numFmtId="179" fontId="3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7" xfId="4" applyFont="1" applyBorder="1" applyAlignment="1">
      <alignment horizontal="right" vertical="center"/>
    </xf>
    <xf numFmtId="38" fontId="14" fillId="0" borderId="6" xfId="2" applyFont="1" applyBorder="1" applyAlignment="1" applyProtection="1">
      <alignment horizontal="right" vertical="center"/>
    </xf>
    <xf numFmtId="38" fontId="14" fillId="0" borderId="0" xfId="2" applyFont="1" applyBorder="1" applyAlignment="1" applyProtection="1">
      <alignment horizontal="right" vertical="center"/>
    </xf>
    <xf numFmtId="38" fontId="14" fillId="0" borderId="0" xfId="2" applyFont="1" applyBorder="1" applyAlignment="1" applyProtection="1">
      <alignment horizontal="right" vertical="center"/>
    </xf>
    <xf numFmtId="38" fontId="5" fillId="0" borderId="0" xfId="2" applyFont="1" applyBorder="1" applyAlignment="1" applyProtection="1">
      <alignment horizontal="right" vertical="center"/>
      <protection locked="0"/>
    </xf>
    <xf numFmtId="38" fontId="3" fillId="0" borderId="0" xfId="2" applyFont="1" applyAlignment="1" applyProtection="1">
      <alignment horizontal="right" vertical="center"/>
      <protection locked="0"/>
    </xf>
    <xf numFmtId="38" fontId="3" fillId="0" borderId="0" xfId="2" applyFont="1" applyAlignment="1" applyProtection="1">
      <alignment horizontal="center" vertical="center"/>
      <protection locked="0"/>
    </xf>
    <xf numFmtId="38" fontId="3" fillId="0" borderId="6" xfId="2" applyFont="1" applyBorder="1" applyAlignment="1" applyProtection="1">
      <alignment horizontal="right" vertical="center"/>
    </xf>
    <xf numFmtId="38" fontId="3" fillId="0" borderId="0" xfId="2" applyFont="1" applyBorder="1" applyAlignment="1" applyProtection="1">
      <alignment horizontal="right" vertical="center"/>
    </xf>
    <xf numFmtId="38" fontId="5" fillId="0" borderId="0" xfId="2" applyFont="1" applyAlignment="1" applyProtection="1">
      <alignment horizontal="right" vertical="center"/>
      <protection locked="0"/>
    </xf>
    <xf numFmtId="38" fontId="5" fillId="0" borderId="0" xfId="2" applyFont="1" applyBorder="1" applyAlignment="1" applyProtection="1">
      <alignment horizontal="right" vertical="center"/>
    </xf>
    <xf numFmtId="0" fontId="1" fillId="0" borderId="0" xfId="0" applyFont="1" applyAlignment="1">
      <alignment vertical="center"/>
    </xf>
    <xf numFmtId="38" fontId="5" fillId="0" borderId="0" xfId="2" applyFont="1" applyAlignment="1" applyProtection="1">
      <alignment horizontal="right" vertical="center"/>
    </xf>
    <xf numFmtId="38" fontId="5" fillId="0" borderId="0" xfId="2" applyFont="1" applyBorder="1" applyAlignment="1" applyProtection="1">
      <alignment vertical="center"/>
    </xf>
    <xf numFmtId="38" fontId="3" fillId="0" borderId="0" xfId="2" applyFont="1" applyAlignment="1">
      <alignment vertical="center"/>
    </xf>
    <xf numFmtId="38" fontId="5" fillId="0" borderId="6" xfId="2" applyFont="1" applyBorder="1" applyAlignment="1" applyProtection="1">
      <alignment horizontal="right" vertical="center"/>
    </xf>
    <xf numFmtId="0" fontId="3" fillId="0" borderId="7" xfId="5" applyFont="1" applyBorder="1" applyAlignment="1">
      <alignment horizontal="right" vertical="center"/>
    </xf>
    <xf numFmtId="38" fontId="14" fillId="0" borderId="3" xfId="5" applyNumberFormat="1" applyFont="1" applyBorder="1" applyAlignment="1">
      <alignment horizontal="right" vertical="center"/>
    </xf>
    <xf numFmtId="38" fontId="14" fillId="0" borderId="0" xfId="2" applyFont="1" applyFill="1" applyBorder="1" applyAlignment="1" applyProtection="1">
      <alignment horizontal="right" vertical="center"/>
      <protection locked="0"/>
    </xf>
    <xf numFmtId="38" fontId="3" fillId="0" borderId="6" xfId="2" applyFont="1" applyBorder="1" applyAlignment="1" applyProtection="1">
      <alignment horizontal="right" vertical="center"/>
      <protection locked="0"/>
    </xf>
    <xf numFmtId="38" fontId="3" fillId="0" borderId="0" xfId="2" applyFont="1" applyBorder="1" applyAlignment="1" applyProtection="1">
      <alignment horizontal="right" vertical="center"/>
      <protection locked="0"/>
    </xf>
    <xf numFmtId="38" fontId="3" fillId="0" borderId="7" xfId="2" applyFont="1" applyBorder="1" applyAlignment="1" applyProtection="1">
      <alignment horizontal="right" vertical="center"/>
      <protection locked="0"/>
    </xf>
    <xf numFmtId="38" fontId="3" fillId="0" borderId="7" xfId="2" applyFont="1" applyBorder="1" applyAlignment="1" applyProtection="1">
      <alignment horizontal="right" vertical="center"/>
    </xf>
    <xf numFmtId="49" fontId="3" fillId="0" borderId="7" xfId="3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distributed" vertical="center" shrinkToFit="1"/>
    </xf>
    <xf numFmtId="0" fontId="1" fillId="0" borderId="8" xfId="0" applyFont="1" applyBorder="1"/>
    <xf numFmtId="3" fontId="3" fillId="0" borderId="12" xfId="3" applyNumberFormat="1" applyFont="1" applyBorder="1" applyAlignment="1">
      <alignment horizontal="center" vertical="center"/>
    </xf>
    <xf numFmtId="3" fontId="3" fillId="0" borderId="7" xfId="3" applyNumberFormat="1" applyFont="1" applyBorder="1" applyAlignment="1">
      <alignment horizontal="center" vertical="center"/>
    </xf>
    <xf numFmtId="176" fontId="3" fillId="0" borderId="7" xfId="3" applyNumberFormat="1" applyFont="1" applyBorder="1" applyAlignment="1">
      <alignment horizontal="right" vertical="center" shrinkToFit="1"/>
    </xf>
    <xf numFmtId="178" fontId="3" fillId="0" borderId="7" xfId="3" applyNumberFormat="1" applyFont="1" applyBorder="1" applyAlignment="1">
      <alignment horizontal="right" vertical="center"/>
    </xf>
    <xf numFmtId="3" fontId="3" fillId="0" borderId="7" xfId="3" applyNumberFormat="1" applyFont="1" applyBorder="1" applyAlignment="1">
      <alignment horizontal="right" vertical="center"/>
    </xf>
    <xf numFmtId="3" fontId="3" fillId="0" borderId="7" xfId="3" applyNumberFormat="1" applyFont="1" applyBorder="1" applyAlignment="1">
      <alignment horizontal="right" vertical="center"/>
    </xf>
    <xf numFmtId="176" fontId="3" fillId="0" borderId="7" xfId="3" applyNumberFormat="1" applyFont="1" applyBorder="1" applyAlignment="1">
      <alignment horizontal="right" vertical="center"/>
    </xf>
    <xf numFmtId="176" fontId="3" fillId="0" borderId="7" xfId="3" applyNumberFormat="1" applyFont="1" applyBorder="1">
      <alignment vertical="center"/>
    </xf>
    <xf numFmtId="176" fontId="3" fillId="0" borderId="7" xfId="3" applyNumberFormat="1" applyFont="1" applyBorder="1" applyAlignment="1">
      <alignment horizontal="center" vertical="center"/>
    </xf>
    <xf numFmtId="38" fontId="3" fillId="0" borderId="7" xfId="1" applyFont="1" applyBorder="1" applyAlignment="1"/>
    <xf numFmtId="176" fontId="3" fillId="0" borderId="6" xfId="3" applyNumberFormat="1" applyFont="1" applyBorder="1" applyAlignment="1">
      <alignment horizontal="center" vertical="center"/>
    </xf>
    <xf numFmtId="176" fontId="3" fillId="0" borderId="12" xfId="3" applyNumberFormat="1" applyFont="1" applyBorder="1" applyAlignment="1">
      <alignment horizontal="center" vertical="center"/>
    </xf>
    <xf numFmtId="49" fontId="3" fillId="0" borderId="8" xfId="3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183" fontId="3" fillId="0" borderId="7" xfId="0" applyNumberFormat="1" applyFont="1" applyBorder="1" applyAlignment="1">
      <alignment horizontal="center" vertical="center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M95"/>
  <sheetViews>
    <sheetView tabSelected="1" view="pageBreakPreview" zoomScaleNormal="100" zoomScaleSheetLayoutView="100" workbookViewId="0">
      <selection activeCell="A3" sqref="A3:BT3"/>
    </sheetView>
  </sheetViews>
  <sheetFormatPr defaultColWidth="9" defaultRowHeight="13.5" x14ac:dyDescent="0.15"/>
  <cols>
    <col min="1" max="2" width="1.25" style="488" customWidth="1"/>
    <col min="3" max="3" width="1.25" style="489" customWidth="1"/>
    <col min="4" max="110" width="1.25" style="488" customWidth="1"/>
    <col min="111" max="111" width="3.875" style="488" customWidth="1"/>
    <col min="112" max="112" width="0.75" style="488" customWidth="1"/>
    <col min="113" max="143" width="1.25" style="488" customWidth="1"/>
    <col min="144" max="16384" width="9" style="488"/>
  </cols>
  <sheetData>
    <row r="1" spans="1:143" x14ac:dyDescent="0.15">
      <c r="A1" s="157" t="s">
        <v>17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5"/>
      <c r="O1" s="15"/>
      <c r="P1" s="15"/>
      <c r="Q1" s="15"/>
      <c r="R1" s="15"/>
      <c r="S1" s="15"/>
      <c r="T1" s="15"/>
      <c r="EE1" s="4"/>
      <c r="EF1" s="4"/>
      <c r="EG1" s="4"/>
      <c r="EH1" s="4"/>
      <c r="EI1" s="4"/>
      <c r="EJ1" s="4"/>
      <c r="EK1" s="4"/>
      <c r="EL1" s="4"/>
      <c r="EM1" s="156" t="s">
        <v>18</v>
      </c>
    </row>
    <row r="2" spans="1:143" ht="13.5" customHeight="1" x14ac:dyDescent="0.15"/>
    <row r="3" spans="1:143" ht="24" x14ac:dyDescent="0.15">
      <c r="A3" s="354" t="s">
        <v>393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54"/>
      <c r="AN3" s="354"/>
      <c r="AO3" s="354"/>
      <c r="AP3" s="354"/>
      <c r="AQ3" s="354"/>
      <c r="AR3" s="354"/>
      <c r="AS3" s="354"/>
      <c r="AT3" s="354"/>
      <c r="AU3" s="354"/>
      <c r="AV3" s="354"/>
      <c r="AW3" s="354"/>
      <c r="AX3" s="354"/>
      <c r="AY3" s="354"/>
      <c r="AZ3" s="354"/>
      <c r="BA3" s="354"/>
      <c r="BB3" s="354"/>
      <c r="BC3" s="354"/>
      <c r="BD3" s="354"/>
      <c r="BE3" s="354"/>
      <c r="BF3" s="354"/>
      <c r="BG3" s="354"/>
      <c r="BH3" s="354"/>
      <c r="BI3" s="354"/>
      <c r="BJ3" s="354"/>
      <c r="BK3" s="354"/>
      <c r="BL3" s="354"/>
      <c r="BM3" s="354"/>
      <c r="BN3" s="354"/>
      <c r="BO3" s="354"/>
      <c r="BP3" s="354"/>
      <c r="BQ3" s="354"/>
      <c r="BR3" s="354"/>
      <c r="BS3" s="354"/>
      <c r="BT3" s="354"/>
      <c r="BU3" s="355" t="s">
        <v>394</v>
      </c>
      <c r="BV3" s="355"/>
      <c r="BW3" s="355"/>
      <c r="BX3" s="355"/>
      <c r="BY3" s="355"/>
      <c r="BZ3" s="355"/>
      <c r="CA3" s="355"/>
      <c r="CB3" s="355"/>
      <c r="CC3" s="355"/>
      <c r="CD3" s="355"/>
      <c r="CE3" s="355"/>
      <c r="CF3" s="355"/>
      <c r="CG3" s="355"/>
      <c r="CH3" s="355"/>
      <c r="CI3" s="355"/>
      <c r="CJ3" s="355"/>
      <c r="CK3" s="355"/>
      <c r="CL3" s="355"/>
      <c r="CM3" s="355"/>
      <c r="CN3" s="355"/>
      <c r="CO3" s="355"/>
      <c r="CP3" s="355"/>
      <c r="CQ3" s="355"/>
      <c r="CR3" s="355"/>
      <c r="CS3" s="355"/>
      <c r="CT3" s="355"/>
      <c r="CU3" s="355"/>
      <c r="CV3" s="355"/>
      <c r="CW3" s="355"/>
      <c r="CX3" s="355"/>
      <c r="CY3" s="355"/>
      <c r="CZ3" s="355"/>
      <c r="DA3" s="355"/>
      <c r="DB3" s="355"/>
      <c r="DC3" s="355"/>
      <c r="DD3" s="355"/>
      <c r="DE3" s="355"/>
      <c r="DF3" s="355"/>
      <c r="DG3" s="355"/>
      <c r="DH3" s="355"/>
      <c r="DI3" s="355"/>
      <c r="DJ3" s="355"/>
      <c r="DK3" s="355"/>
      <c r="DL3" s="355"/>
      <c r="DM3" s="355"/>
      <c r="DN3" s="355"/>
      <c r="DO3" s="355"/>
      <c r="DP3" s="355"/>
      <c r="DQ3" s="355"/>
      <c r="DR3" s="355"/>
      <c r="DS3" s="355"/>
      <c r="DT3" s="355"/>
      <c r="DU3" s="355"/>
      <c r="DV3" s="355"/>
      <c r="DW3" s="355"/>
      <c r="DX3" s="355"/>
      <c r="DY3" s="355"/>
      <c r="DZ3" s="355"/>
      <c r="EA3" s="355"/>
      <c r="EB3" s="355"/>
      <c r="EC3" s="355"/>
      <c r="ED3" s="355"/>
      <c r="EE3" s="355"/>
      <c r="EF3" s="355"/>
      <c r="EG3" s="355"/>
      <c r="EH3" s="355"/>
      <c r="EI3" s="355"/>
      <c r="EJ3" s="355"/>
      <c r="EK3" s="355"/>
      <c r="EL3" s="355"/>
      <c r="EM3" s="355"/>
    </row>
    <row r="4" spans="1:143" ht="13.5" customHeight="1" x14ac:dyDescent="0.25">
      <c r="BE4" s="11"/>
      <c r="BF4" s="11"/>
      <c r="BG4" s="11"/>
      <c r="BH4" s="11"/>
      <c r="BI4" s="11"/>
      <c r="BJ4" s="11"/>
      <c r="CI4" s="10"/>
      <c r="CJ4" s="10"/>
      <c r="CK4" s="10"/>
      <c r="CL4" s="10"/>
      <c r="CM4" s="10"/>
      <c r="CN4" s="10"/>
    </row>
    <row r="5" spans="1:143" ht="14.1" customHeight="1" x14ac:dyDescent="0.15"/>
    <row r="6" spans="1:143" ht="21" customHeight="1" x14ac:dyDescent="0.15">
      <c r="A6" s="344" t="s">
        <v>402</v>
      </c>
      <c r="B6" s="344"/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  <c r="X6" s="344"/>
      <c r="Y6" s="344"/>
      <c r="Z6" s="344"/>
      <c r="AA6" s="344"/>
      <c r="AB6" s="344"/>
      <c r="AC6" s="344"/>
      <c r="AD6" s="344"/>
      <c r="AE6" s="344"/>
      <c r="AF6" s="344"/>
      <c r="AG6" s="344"/>
      <c r="AH6" s="344"/>
      <c r="AI6" s="344"/>
      <c r="AJ6" s="344"/>
      <c r="AK6" s="344"/>
      <c r="AL6" s="344"/>
      <c r="AM6" s="344"/>
      <c r="AN6" s="344"/>
      <c r="AO6" s="344"/>
      <c r="AP6" s="344"/>
      <c r="AQ6" s="344"/>
      <c r="AR6" s="344"/>
      <c r="AS6" s="344"/>
      <c r="AT6" s="344"/>
      <c r="AU6" s="344"/>
      <c r="AV6" s="344"/>
      <c r="AW6" s="344"/>
      <c r="AX6" s="344"/>
      <c r="AY6" s="344"/>
      <c r="AZ6" s="344"/>
      <c r="BA6" s="344"/>
      <c r="BB6" s="344"/>
      <c r="BC6" s="344"/>
      <c r="BD6" s="344"/>
      <c r="BE6" s="344"/>
      <c r="BF6" s="344"/>
      <c r="BG6" s="344"/>
      <c r="BH6" s="344"/>
      <c r="BI6" s="344"/>
      <c r="BJ6" s="344"/>
      <c r="BK6" s="344"/>
      <c r="BL6" s="344"/>
      <c r="BM6" s="344"/>
      <c r="BN6" s="344"/>
      <c r="BO6" s="344"/>
      <c r="BP6" s="344"/>
      <c r="BQ6" s="344"/>
      <c r="BR6" s="344"/>
      <c r="BS6" s="344"/>
      <c r="BT6" s="344"/>
      <c r="BU6" s="356" t="s">
        <v>395</v>
      </c>
      <c r="BV6" s="356"/>
      <c r="BW6" s="356"/>
      <c r="BX6" s="356"/>
      <c r="BY6" s="356"/>
      <c r="BZ6" s="356"/>
      <c r="CA6" s="356"/>
      <c r="CB6" s="356"/>
      <c r="CC6" s="356"/>
      <c r="CD6" s="356"/>
      <c r="CE6" s="356"/>
      <c r="CF6" s="356"/>
      <c r="CG6" s="356"/>
      <c r="CH6" s="356"/>
      <c r="CI6" s="356"/>
      <c r="CJ6" s="356"/>
      <c r="CK6" s="356"/>
      <c r="CL6" s="356"/>
      <c r="CM6" s="356"/>
      <c r="CN6" s="356"/>
      <c r="CO6" s="356"/>
      <c r="CP6" s="356"/>
      <c r="CQ6" s="356"/>
      <c r="CR6" s="356"/>
      <c r="CS6" s="356"/>
      <c r="CT6" s="356"/>
      <c r="CU6" s="356"/>
      <c r="CV6" s="356"/>
      <c r="CW6" s="356"/>
      <c r="CX6" s="356"/>
      <c r="CY6" s="356"/>
      <c r="CZ6" s="356"/>
      <c r="DA6" s="356"/>
      <c r="DB6" s="356"/>
      <c r="DC6" s="356"/>
      <c r="DD6" s="356"/>
      <c r="DE6" s="356"/>
      <c r="DF6" s="356"/>
      <c r="DG6" s="356"/>
      <c r="DH6" s="356"/>
      <c r="DI6" s="356"/>
      <c r="DJ6" s="356"/>
      <c r="DK6" s="356"/>
      <c r="DL6" s="356"/>
      <c r="DM6" s="356"/>
      <c r="DN6" s="356"/>
      <c r="DO6" s="356"/>
      <c r="DP6" s="356"/>
      <c r="DQ6" s="356"/>
      <c r="DR6" s="356"/>
      <c r="DS6" s="356"/>
      <c r="DT6" s="356"/>
      <c r="DU6" s="356"/>
      <c r="DV6" s="356"/>
      <c r="DW6" s="356"/>
      <c r="DX6" s="356"/>
      <c r="DY6" s="356"/>
      <c r="DZ6" s="356"/>
      <c r="EA6" s="356"/>
      <c r="EB6" s="356"/>
      <c r="EC6" s="356"/>
      <c r="ED6" s="356"/>
      <c r="EE6" s="356"/>
      <c r="EF6" s="356"/>
      <c r="EG6" s="356"/>
      <c r="EH6" s="356"/>
      <c r="EI6" s="356"/>
      <c r="EJ6" s="356"/>
      <c r="EK6" s="356"/>
      <c r="EL6" s="356"/>
      <c r="EM6" s="356"/>
    </row>
    <row r="7" spans="1:143" ht="13.5" customHeight="1" x14ac:dyDescent="0.15"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</row>
    <row r="8" spans="1:143" ht="13.5" customHeight="1" x14ac:dyDescent="0.15"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</row>
    <row r="9" spans="1:143" ht="15" customHeight="1" x14ac:dyDescent="0.15">
      <c r="A9" s="316" t="s">
        <v>8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7"/>
      <c r="O9" s="350" t="s">
        <v>12</v>
      </c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  <c r="AE9" s="316"/>
      <c r="AF9" s="316"/>
      <c r="AG9" s="316"/>
      <c r="AH9" s="316"/>
      <c r="AI9" s="317"/>
      <c r="AJ9" s="330" t="s">
        <v>0</v>
      </c>
      <c r="AK9" s="331"/>
      <c r="AL9" s="331"/>
      <c r="AM9" s="331"/>
      <c r="AN9" s="331"/>
      <c r="AO9" s="331"/>
      <c r="AP9" s="332"/>
      <c r="AQ9" s="336" t="s">
        <v>1</v>
      </c>
      <c r="AR9" s="337"/>
      <c r="AS9" s="337"/>
      <c r="AT9" s="337"/>
      <c r="AU9" s="337"/>
      <c r="AV9" s="337"/>
      <c r="AW9" s="317"/>
      <c r="AX9" s="336" t="s">
        <v>13</v>
      </c>
      <c r="AY9" s="337"/>
      <c r="AZ9" s="337"/>
      <c r="BA9" s="337"/>
      <c r="BB9" s="337"/>
      <c r="BC9" s="337"/>
      <c r="BD9" s="337"/>
      <c r="BE9" s="336" t="s">
        <v>14</v>
      </c>
      <c r="BF9" s="337"/>
      <c r="BG9" s="337"/>
      <c r="BH9" s="337"/>
      <c r="BI9" s="337"/>
      <c r="BJ9" s="337"/>
      <c r="BK9" s="341"/>
      <c r="BL9" s="336" t="s">
        <v>15</v>
      </c>
      <c r="BM9" s="337"/>
      <c r="BN9" s="337"/>
      <c r="BO9" s="337"/>
      <c r="BP9" s="337"/>
      <c r="BQ9" s="337"/>
      <c r="BR9" s="337"/>
      <c r="BS9" s="2"/>
      <c r="BT9" s="155"/>
      <c r="BU9" s="316" t="s">
        <v>8</v>
      </c>
      <c r="BV9" s="316"/>
      <c r="BW9" s="316"/>
      <c r="BX9" s="316"/>
      <c r="BY9" s="316"/>
      <c r="BZ9" s="316"/>
      <c r="CA9" s="316"/>
      <c r="CB9" s="316"/>
      <c r="CC9" s="316"/>
      <c r="CD9" s="316"/>
      <c r="CE9" s="316"/>
      <c r="CF9" s="316"/>
      <c r="CG9" s="316"/>
      <c r="CH9" s="317"/>
      <c r="CI9" s="350" t="s">
        <v>12</v>
      </c>
      <c r="CJ9" s="316"/>
      <c r="CK9" s="316"/>
      <c r="CL9" s="316"/>
      <c r="CM9" s="316"/>
      <c r="CN9" s="316"/>
      <c r="CO9" s="316"/>
      <c r="CP9" s="316"/>
      <c r="CQ9" s="316"/>
      <c r="CR9" s="316"/>
      <c r="CS9" s="316"/>
      <c r="CT9" s="316"/>
      <c r="CU9" s="316"/>
      <c r="CV9" s="316"/>
      <c r="CW9" s="316"/>
      <c r="CX9" s="316"/>
      <c r="CY9" s="316"/>
      <c r="CZ9" s="316"/>
      <c r="DA9" s="316"/>
      <c r="DB9" s="316"/>
      <c r="DC9" s="317"/>
      <c r="DD9" s="330" t="s">
        <v>0</v>
      </c>
      <c r="DE9" s="331"/>
      <c r="DF9" s="331"/>
      <c r="DG9" s="331"/>
      <c r="DH9" s="331"/>
      <c r="DI9" s="332"/>
      <c r="DJ9" s="336" t="s">
        <v>1</v>
      </c>
      <c r="DK9" s="337"/>
      <c r="DL9" s="337"/>
      <c r="DM9" s="337"/>
      <c r="DN9" s="337"/>
      <c r="DO9" s="337"/>
      <c r="DP9" s="317"/>
      <c r="DQ9" s="336" t="s">
        <v>13</v>
      </c>
      <c r="DR9" s="337"/>
      <c r="DS9" s="337"/>
      <c r="DT9" s="337"/>
      <c r="DU9" s="337"/>
      <c r="DV9" s="337"/>
      <c r="DW9" s="341"/>
      <c r="DX9" s="336" t="s">
        <v>14</v>
      </c>
      <c r="DY9" s="337"/>
      <c r="DZ9" s="337"/>
      <c r="EA9" s="337"/>
      <c r="EB9" s="337"/>
      <c r="EC9" s="337"/>
      <c r="ED9" s="341"/>
      <c r="EE9" s="336" t="s">
        <v>16</v>
      </c>
      <c r="EF9" s="337"/>
      <c r="EG9" s="337"/>
      <c r="EH9" s="337"/>
      <c r="EI9" s="337"/>
      <c r="EJ9" s="337"/>
      <c r="EK9" s="337"/>
      <c r="EL9" s="44"/>
      <c r="EM9" s="2"/>
    </row>
    <row r="10" spans="1:143" ht="15" customHeight="1" x14ac:dyDescent="0.15">
      <c r="A10" s="318"/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9"/>
      <c r="O10" s="347" t="s">
        <v>2</v>
      </c>
      <c r="P10" s="348"/>
      <c r="Q10" s="348"/>
      <c r="R10" s="348"/>
      <c r="S10" s="348"/>
      <c r="T10" s="348"/>
      <c r="U10" s="349"/>
      <c r="V10" s="347" t="s">
        <v>3</v>
      </c>
      <c r="W10" s="348"/>
      <c r="X10" s="348"/>
      <c r="Y10" s="348"/>
      <c r="Z10" s="348"/>
      <c r="AA10" s="348"/>
      <c r="AB10" s="349"/>
      <c r="AC10" s="347" t="s">
        <v>4</v>
      </c>
      <c r="AD10" s="348"/>
      <c r="AE10" s="348"/>
      <c r="AF10" s="348"/>
      <c r="AG10" s="348"/>
      <c r="AH10" s="348"/>
      <c r="AI10" s="349"/>
      <c r="AJ10" s="333"/>
      <c r="AK10" s="334"/>
      <c r="AL10" s="334"/>
      <c r="AM10" s="334"/>
      <c r="AN10" s="334"/>
      <c r="AO10" s="334"/>
      <c r="AP10" s="335"/>
      <c r="AQ10" s="338"/>
      <c r="AR10" s="318"/>
      <c r="AS10" s="318"/>
      <c r="AT10" s="318"/>
      <c r="AU10" s="318"/>
      <c r="AV10" s="318"/>
      <c r="AW10" s="319"/>
      <c r="AX10" s="339"/>
      <c r="AY10" s="340"/>
      <c r="AZ10" s="340"/>
      <c r="BA10" s="340"/>
      <c r="BB10" s="340"/>
      <c r="BC10" s="340"/>
      <c r="BD10" s="340"/>
      <c r="BE10" s="339"/>
      <c r="BF10" s="340"/>
      <c r="BG10" s="340"/>
      <c r="BH10" s="340"/>
      <c r="BI10" s="340"/>
      <c r="BJ10" s="340"/>
      <c r="BK10" s="342"/>
      <c r="BL10" s="339"/>
      <c r="BM10" s="340"/>
      <c r="BN10" s="340"/>
      <c r="BO10" s="340"/>
      <c r="BP10" s="340"/>
      <c r="BQ10" s="340"/>
      <c r="BR10" s="340"/>
      <c r="BS10" s="2"/>
      <c r="BT10" s="155"/>
      <c r="BU10" s="318"/>
      <c r="BV10" s="318"/>
      <c r="BW10" s="318"/>
      <c r="BX10" s="318"/>
      <c r="BY10" s="318"/>
      <c r="BZ10" s="318"/>
      <c r="CA10" s="318"/>
      <c r="CB10" s="318"/>
      <c r="CC10" s="318"/>
      <c r="CD10" s="318"/>
      <c r="CE10" s="318"/>
      <c r="CF10" s="318"/>
      <c r="CG10" s="318"/>
      <c r="CH10" s="319"/>
      <c r="CI10" s="347" t="s">
        <v>2</v>
      </c>
      <c r="CJ10" s="348"/>
      <c r="CK10" s="348"/>
      <c r="CL10" s="348"/>
      <c r="CM10" s="348"/>
      <c r="CN10" s="348"/>
      <c r="CO10" s="349"/>
      <c r="CP10" s="347" t="s">
        <v>3</v>
      </c>
      <c r="CQ10" s="348"/>
      <c r="CR10" s="348"/>
      <c r="CS10" s="348"/>
      <c r="CT10" s="348"/>
      <c r="CU10" s="348"/>
      <c r="CV10" s="349"/>
      <c r="CW10" s="347" t="s">
        <v>4</v>
      </c>
      <c r="CX10" s="348"/>
      <c r="CY10" s="348"/>
      <c r="CZ10" s="348"/>
      <c r="DA10" s="348"/>
      <c r="DB10" s="348"/>
      <c r="DC10" s="349"/>
      <c r="DD10" s="333"/>
      <c r="DE10" s="334"/>
      <c r="DF10" s="334"/>
      <c r="DG10" s="334"/>
      <c r="DH10" s="334"/>
      <c r="DI10" s="335"/>
      <c r="DJ10" s="338"/>
      <c r="DK10" s="318"/>
      <c r="DL10" s="318"/>
      <c r="DM10" s="318"/>
      <c r="DN10" s="318"/>
      <c r="DO10" s="318"/>
      <c r="DP10" s="319"/>
      <c r="DQ10" s="339"/>
      <c r="DR10" s="340"/>
      <c r="DS10" s="340"/>
      <c r="DT10" s="340"/>
      <c r="DU10" s="340"/>
      <c r="DV10" s="340"/>
      <c r="DW10" s="342"/>
      <c r="DX10" s="339"/>
      <c r="DY10" s="340"/>
      <c r="DZ10" s="340"/>
      <c r="EA10" s="340"/>
      <c r="EB10" s="340"/>
      <c r="EC10" s="340"/>
      <c r="ED10" s="342"/>
      <c r="EE10" s="339"/>
      <c r="EF10" s="340"/>
      <c r="EG10" s="340"/>
      <c r="EH10" s="340"/>
      <c r="EI10" s="340"/>
      <c r="EJ10" s="340"/>
      <c r="EK10" s="340"/>
      <c r="EL10" s="44"/>
      <c r="EM10" s="2"/>
    </row>
    <row r="11" spans="1:143" ht="13.5" customHeight="1" x14ac:dyDescent="0.15">
      <c r="B11" s="2"/>
      <c r="C11" s="155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6"/>
      <c r="P11" s="1"/>
      <c r="Q11" s="1"/>
      <c r="R11" s="1"/>
      <c r="S11" s="1"/>
      <c r="T11" s="1"/>
      <c r="U11" s="1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49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4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43"/>
      <c r="DE11" s="43"/>
      <c r="DF11" s="43"/>
      <c r="DG11" s="43"/>
      <c r="DH11" s="43"/>
      <c r="DI11" s="43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155"/>
    </row>
    <row r="12" spans="1:143" ht="13.5" customHeight="1" x14ac:dyDescent="0.15">
      <c r="A12" s="345" t="s">
        <v>357</v>
      </c>
      <c r="B12" s="345"/>
      <c r="C12" s="345"/>
      <c r="D12" s="345"/>
      <c r="E12" s="345"/>
      <c r="F12" s="345"/>
      <c r="G12" s="345"/>
      <c r="H12" s="323" t="s">
        <v>6</v>
      </c>
      <c r="I12" s="323"/>
      <c r="J12" s="323"/>
      <c r="K12" s="323"/>
      <c r="L12" s="323"/>
      <c r="M12" s="323"/>
      <c r="N12" s="324"/>
      <c r="O12" s="320">
        <f>V12+AC12</f>
        <v>97883</v>
      </c>
      <c r="P12" s="308"/>
      <c r="Q12" s="308"/>
      <c r="R12" s="308"/>
      <c r="S12" s="308"/>
      <c r="T12" s="308"/>
      <c r="U12" s="273"/>
      <c r="V12" s="313">
        <v>48348</v>
      </c>
      <c r="W12" s="313"/>
      <c r="X12" s="313"/>
      <c r="Y12" s="313"/>
      <c r="Z12" s="313"/>
      <c r="AA12" s="313"/>
      <c r="AB12" s="273"/>
      <c r="AC12" s="308">
        <v>49535</v>
      </c>
      <c r="AD12" s="308"/>
      <c r="AE12" s="308"/>
      <c r="AF12" s="308"/>
      <c r="AG12" s="308"/>
      <c r="AH12" s="308"/>
      <c r="AI12" s="273"/>
      <c r="AJ12" s="308">
        <v>2801</v>
      </c>
      <c r="AK12" s="308"/>
      <c r="AL12" s="308"/>
      <c r="AM12" s="308"/>
      <c r="AN12" s="308"/>
      <c r="AO12" s="20"/>
      <c r="AP12" s="273"/>
      <c r="AQ12" s="315">
        <f>IF(V12="","",V12/AC12*100)</f>
        <v>97.603714545271032</v>
      </c>
      <c r="AR12" s="315"/>
      <c r="AS12" s="315"/>
      <c r="AT12" s="315"/>
      <c r="AU12" s="22"/>
      <c r="AV12" s="22"/>
      <c r="AW12" s="20"/>
      <c r="AX12" s="308">
        <v>23115</v>
      </c>
      <c r="AY12" s="308"/>
      <c r="AZ12" s="308"/>
      <c r="BA12" s="308"/>
      <c r="BB12" s="308"/>
      <c r="BC12" s="308"/>
      <c r="BD12" s="20"/>
      <c r="BE12" s="309">
        <f>IF(OR(O12="",AX12=""),"",O12/AX12)</f>
        <v>4.2346095608911964</v>
      </c>
      <c r="BF12" s="309"/>
      <c r="BG12" s="309"/>
      <c r="BH12" s="309"/>
      <c r="BI12" s="23"/>
      <c r="BJ12" s="23"/>
      <c r="BK12" s="273"/>
      <c r="BL12" s="308">
        <f>O12/314.22</f>
        <v>311.51104321812738</v>
      </c>
      <c r="BM12" s="308"/>
      <c r="BN12" s="308"/>
      <c r="BO12" s="308"/>
      <c r="BP12" s="308"/>
      <c r="BQ12" s="20"/>
      <c r="BR12" s="20"/>
      <c r="BS12" s="15"/>
      <c r="BT12" s="15"/>
      <c r="BU12" s="351" t="s">
        <v>380</v>
      </c>
      <c r="BV12" s="351"/>
      <c r="BW12" s="351"/>
      <c r="BX12" s="351"/>
      <c r="BY12" s="351"/>
      <c r="BZ12" s="351"/>
      <c r="CA12" s="351"/>
      <c r="CB12" s="323" t="s">
        <v>6</v>
      </c>
      <c r="CC12" s="323"/>
      <c r="CD12" s="323"/>
      <c r="CE12" s="323"/>
      <c r="CF12" s="323"/>
      <c r="CG12" s="323"/>
      <c r="CH12" s="324"/>
      <c r="CI12" s="320">
        <f>CP12+CW12</f>
        <v>121117</v>
      </c>
      <c r="CJ12" s="308"/>
      <c r="CK12" s="308"/>
      <c r="CL12" s="308"/>
      <c r="CM12" s="308"/>
      <c r="CN12" s="308"/>
      <c r="CO12" s="20"/>
      <c r="CP12" s="313">
        <v>59691</v>
      </c>
      <c r="CQ12" s="313"/>
      <c r="CR12" s="313"/>
      <c r="CS12" s="313"/>
      <c r="CT12" s="313"/>
      <c r="CU12" s="313"/>
      <c r="CV12" s="20"/>
      <c r="CW12" s="313">
        <v>61426</v>
      </c>
      <c r="CX12" s="313"/>
      <c r="CY12" s="313"/>
      <c r="CZ12" s="313"/>
      <c r="DA12" s="313"/>
      <c r="DB12" s="313"/>
      <c r="DC12" s="20"/>
      <c r="DD12" s="308">
        <f>CI12-O60</f>
        <v>197</v>
      </c>
      <c r="DE12" s="308"/>
      <c r="DF12" s="308"/>
      <c r="DG12" s="308"/>
      <c r="DH12" s="308"/>
      <c r="DI12" s="20"/>
      <c r="DJ12" s="315">
        <f t="shared" ref="DJ12:DJ21" si="0">IF(CP12="","",CP12/CW12*100)</f>
        <v>97.175463158922938</v>
      </c>
      <c r="DK12" s="315"/>
      <c r="DL12" s="315"/>
      <c r="DM12" s="315"/>
      <c r="DN12" s="22"/>
      <c r="DO12" s="22"/>
      <c r="DP12" s="20"/>
      <c r="DQ12" s="308">
        <v>38379</v>
      </c>
      <c r="DR12" s="308"/>
      <c r="DS12" s="308"/>
      <c r="DT12" s="308"/>
      <c r="DU12" s="308"/>
      <c r="DV12" s="308"/>
      <c r="DW12" s="20"/>
      <c r="DX12" s="309">
        <f t="shared" ref="DX12:DX21" si="1">IF(OR(CI12="",DQ12=""),"",CI12/DQ12)</f>
        <v>3.1558143776544463</v>
      </c>
      <c r="DY12" s="309"/>
      <c r="DZ12" s="309"/>
      <c r="EA12" s="309"/>
      <c r="EB12" s="23"/>
      <c r="EC12" s="23"/>
      <c r="ED12" s="20"/>
      <c r="EE12" s="308">
        <f>CI12/314.81</f>
        <v>384.73047234840061</v>
      </c>
      <c r="EF12" s="308"/>
      <c r="EG12" s="308"/>
      <c r="EH12" s="308"/>
      <c r="EI12" s="308"/>
      <c r="EJ12" s="22"/>
      <c r="EK12" s="167"/>
      <c r="EL12" s="167"/>
      <c r="EM12" s="168"/>
    </row>
    <row r="13" spans="1:143" s="490" customFormat="1" ht="13.5" customHeight="1" x14ac:dyDescent="0.15">
      <c r="B13" s="30"/>
      <c r="C13" s="31"/>
      <c r="D13" s="30"/>
      <c r="E13" s="30"/>
      <c r="F13" s="30"/>
      <c r="G13" s="30"/>
      <c r="H13" s="325" t="s">
        <v>7</v>
      </c>
      <c r="I13" s="325"/>
      <c r="J13" s="325"/>
      <c r="K13" s="325"/>
      <c r="L13" s="325"/>
      <c r="M13" s="325"/>
      <c r="N13" s="326"/>
      <c r="O13" s="321" t="s">
        <v>10</v>
      </c>
      <c r="P13" s="307"/>
      <c r="Q13" s="307"/>
      <c r="R13" s="307"/>
      <c r="S13" s="307"/>
      <c r="T13" s="307"/>
      <c r="U13" s="28"/>
      <c r="V13" s="314" t="s">
        <v>10</v>
      </c>
      <c r="W13" s="314"/>
      <c r="X13" s="314"/>
      <c r="Y13" s="314"/>
      <c r="Z13" s="314"/>
      <c r="AA13" s="314"/>
      <c r="AB13" s="28"/>
      <c r="AC13" s="314" t="s">
        <v>10</v>
      </c>
      <c r="AD13" s="314"/>
      <c r="AE13" s="314"/>
      <c r="AF13" s="314"/>
      <c r="AG13" s="314"/>
      <c r="AH13" s="314"/>
      <c r="AI13" s="28"/>
      <c r="AJ13" s="307" t="s">
        <v>10</v>
      </c>
      <c r="AK13" s="307"/>
      <c r="AL13" s="307"/>
      <c r="AM13" s="307"/>
      <c r="AN13" s="307"/>
      <c r="AO13" s="272"/>
      <c r="AP13" s="28"/>
      <c r="AQ13" s="307" t="s">
        <v>10</v>
      </c>
      <c r="AR13" s="307"/>
      <c r="AS13" s="307"/>
      <c r="AT13" s="307"/>
      <c r="AU13" s="272"/>
      <c r="AV13" s="272"/>
      <c r="AW13" s="28"/>
      <c r="AX13" s="314" t="s">
        <v>397</v>
      </c>
      <c r="AY13" s="314"/>
      <c r="AZ13" s="314"/>
      <c r="BA13" s="314"/>
      <c r="BB13" s="314"/>
      <c r="BC13" s="314"/>
      <c r="BD13" s="276"/>
      <c r="BE13" s="310" t="s">
        <v>397</v>
      </c>
      <c r="BF13" s="310"/>
      <c r="BG13" s="310"/>
      <c r="BH13" s="310"/>
      <c r="BI13" s="275"/>
      <c r="BJ13" s="275"/>
      <c r="BK13" s="28"/>
      <c r="BL13" s="307" t="s">
        <v>397</v>
      </c>
      <c r="BM13" s="307"/>
      <c r="BN13" s="307"/>
      <c r="BO13" s="307"/>
      <c r="BP13" s="307"/>
      <c r="BQ13" s="272"/>
      <c r="BR13" s="28"/>
      <c r="BS13" s="29"/>
      <c r="BT13" s="29"/>
      <c r="BU13" s="163"/>
      <c r="BV13" s="30"/>
      <c r="BW13" s="30"/>
      <c r="BX13" s="30"/>
      <c r="BY13" s="30"/>
      <c r="BZ13" s="30"/>
      <c r="CA13" s="30"/>
      <c r="CB13" s="325" t="s">
        <v>7</v>
      </c>
      <c r="CC13" s="325"/>
      <c r="CD13" s="325"/>
      <c r="CE13" s="325"/>
      <c r="CF13" s="325"/>
      <c r="CG13" s="325"/>
      <c r="CH13" s="326"/>
      <c r="CI13" s="321">
        <v>10742</v>
      </c>
      <c r="CJ13" s="307"/>
      <c r="CK13" s="307"/>
      <c r="CL13" s="307"/>
      <c r="CM13" s="307"/>
      <c r="CN13" s="307"/>
      <c r="CO13" s="28"/>
      <c r="CP13" s="314">
        <v>5249</v>
      </c>
      <c r="CQ13" s="314"/>
      <c r="CR13" s="314"/>
      <c r="CS13" s="314"/>
      <c r="CT13" s="314"/>
      <c r="CU13" s="314"/>
      <c r="CV13" s="28"/>
      <c r="CW13" s="314">
        <v>5493</v>
      </c>
      <c r="CX13" s="314"/>
      <c r="CY13" s="314"/>
      <c r="CZ13" s="314"/>
      <c r="DA13" s="314"/>
      <c r="DB13" s="314"/>
      <c r="DC13" s="28"/>
      <c r="DD13" s="307">
        <v>54</v>
      </c>
      <c r="DE13" s="307"/>
      <c r="DF13" s="307"/>
      <c r="DG13" s="307"/>
      <c r="DH13" s="307"/>
      <c r="DI13" s="28"/>
      <c r="DJ13" s="307">
        <f t="shared" si="0"/>
        <v>95.557982887311127</v>
      </c>
      <c r="DK13" s="307"/>
      <c r="DL13" s="307"/>
      <c r="DM13" s="307"/>
      <c r="DN13" s="32"/>
      <c r="DO13" s="32"/>
      <c r="DP13" s="28"/>
      <c r="DQ13" s="314">
        <v>2801</v>
      </c>
      <c r="DR13" s="314"/>
      <c r="DS13" s="314"/>
      <c r="DT13" s="314"/>
      <c r="DU13" s="314"/>
      <c r="DV13" s="314"/>
      <c r="DW13" s="28"/>
      <c r="DX13" s="310">
        <f t="shared" si="1"/>
        <v>3.8350589075330239</v>
      </c>
      <c r="DY13" s="310"/>
      <c r="DZ13" s="310"/>
      <c r="EA13" s="310"/>
      <c r="EB13" s="46"/>
      <c r="EC13" s="46"/>
      <c r="ED13" s="28"/>
      <c r="EE13" s="307">
        <v>145</v>
      </c>
      <c r="EF13" s="307"/>
      <c r="EG13" s="307"/>
      <c r="EH13" s="307"/>
      <c r="EI13" s="307"/>
      <c r="EJ13" s="32"/>
      <c r="EK13" s="169"/>
      <c r="EL13" s="169"/>
      <c r="EM13" s="170"/>
    </row>
    <row r="14" spans="1:143" ht="13.5" customHeight="1" x14ac:dyDescent="0.15">
      <c r="A14" s="345" t="s">
        <v>358</v>
      </c>
      <c r="B14" s="345"/>
      <c r="C14" s="345"/>
      <c r="D14" s="345"/>
      <c r="E14" s="345"/>
      <c r="F14" s="345"/>
      <c r="G14" s="345"/>
      <c r="H14" s="323" t="s">
        <v>6</v>
      </c>
      <c r="I14" s="323"/>
      <c r="J14" s="323"/>
      <c r="K14" s="323"/>
      <c r="L14" s="323"/>
      <c r="M14" s="323"/>
      <c r="N14" s="324"/>
      <c r="O14" s="320">
        <f>V14+AC14</f>
        <v>100474</v>
      </c>
      <c r="P14" s="308"/>
      <c r="Q14" s="308"/>
      <c r="R14" s="308"/>
      <c r="S14" s="308"/>
      <c r="T14" s="308"/>
      <c r="U14" s="20"/>
      <c r="V14" s="313">
        <v>49685</v>
      </c>
      <c r="W14" s="313"/>
      <c r="X14" s="313"/>
      <c r="Y14" s="313"/>
      <c r="Z14" s="313"/>
      <c r="AA14" s="313"/>
      <c r="AB14" s="273"/>
      <c r="AC14" s="313">
        <v>50789</v>
      </c>
      <c r="AD14" s="313"/>
      <c r="AE14" s="313"/>
      <c r="AF14" s="313"/>
      <c r="AG14" s="313"/>
      <c r="AH14" s="313"/>
      <c r="AI14" s="273"/>
      <c r="AJ14" s="308">
        <f>O14-O12</f>
        <v>2591</v>
      </c>
      <c r="AK14" s="308"/>
      <c r="AL14" s="308"/>
      <c r="AM14" s="308"/>
      <c r="AN14" s="308"/>
      <c r="AO14" s="20"/>
      <c r="AP14" s="273"/>
      <c r="AQ14" s="315">
        <f>IF(V14="","",V14/AC14*100)</f>
        <v>97.826300970682638</v>
      </c>
      <c r="AR14" s="315"/>
      <c r="AS14" s="315"/>
      <c r="AT14" s="315"/>
      <c r="AU14" s="22"/>
      <c r="AV14" s="22"/>
      <c r="AW14" s="20"/>
      <c r="AX14" s="313">
        <v>23953</v>
      </c>
      <c r="AY14" s="313"/>
      <c r="AZ14" s="313"/>
      <c r="BA14" s="313"/>
      <c r="BB14" s="313"/>
      <c r="BC14" s="313"/>
      <c r="BD14" s="20"/>
      <c r="BE14" s="309">
        <f>IF(OR(O14="",AX14=""),"",O14/AX14)</f>
        <v>4.1946311526739866</v>
      </c>
      <c r="BF14" s="309"/>
      <c r="BG14" s="309"/>
      <c r="BH14" s="309"/>
      <c r="BI14" s="23"/>
      <c r="BJ14" s="23"/>
      <c r="BK14" s="20"/>
      <c r="BL14" s="308">
        <f>O14/314.22</f>
        <v>319.75685825218</v>
      </c>
      <c r="BM14" s="308"/>
      <c r="BN14" s="308"/>
      <c r="BO14" s="308"/>
      <c r="BP14" s="308"/>
      <c r="BQ14" s="20"/>
      <c r="BR14" s="20"/>
      <c r="BS14" s="15"/>
      <c r="BT14" s="15"/>
      <c r="BU14" s="351" t="s">
        <v>381</v>
      </c>
      <c r="BV14" s="351"/>
      <c r="BW14" s="351"/>
      <c r="BX14" s="351"/>
      <c r="BY14" s="351"/>
      <c r="BZ14" s="351"/>
      <c r="CA14" s="351"/>
      <c r="CB14" s="323" t="s">
        <v>6</v>
      </c>
      <c r="CC14" s="323"/>
      <c r="CD14" s="323"/>
      <c r="CE14" s="323"/>
      <c r="CF14" s="323"/>
      <c r="CG14" s="323"/>
      <c r="CH14" s="324"/>
      <c r="CI14" s="320">
        <f>CP14+CW14</f>
        <v>121351</v>
      </c>
      <c r="CJ14" s="308"/>
      <c r="CK14" s="308"/>
      <c r="CL14" s="308"/>
      <c r="CM14" s="308"/>
      <c r="CN14" s="308"/>
      <c r="CO14" s="20"/>
      <c r="CP14" s="313">
        <v>59787</v>
      </c>
      <c r="CQ14" s="313"/>
      <c r="CR14" s="313"/>
      <c r="CS14" s="313"/>
      <c r="CT14" s="313"/>
      <c r="CU14" s="313"/>
      <c r="CV14" s="20"/>
      <c r="CW14" s="313">
        <v>61564</v>
      </c>
      <c r="CX14" s="313"/>
      <c r="CY14" s="313"/>
      <c r="CZ14" s="313"/>
      <c r="DA14" s="313"/>
      <c r="DB14" s="313"/>
      <c r="DC14" s="20"/>
      <c r="DD14" s="308">
        <f>CI14-CI12</f>
        <v>234</v>
      </c>
      <c r="DE14" s="308"/>
      <c r="DF14" s="308"/>
      <c r="DG14" s="308"/>
      <c r="DH14" s="308"/>
      <c r="DI14" s="20"/>
      <c r="DJ14" s="315">
        <f t="shared" si="0"/>
        <v>97.113572867260089</v>
      </c>
      <c r="DK14" s="315"/>
      <c r="DL14" s="315"/>
      <c r="DM14" s="315"/>
      <c r="DN14" s="22"/>
      <c r="DO14" s="22"/>
      <c r="DP14" s="20"/>
      <c r="DQ14" s="313">
        <v>38930</v>
      </c>
      <c r="DR14" s="313"/>
      <c r="DS14" s="313"/>
      <c r="DT14" s="313"/>
      <c r="DU14" s="313"/>
      <c r="DV14" s="313"/>
      <c r="DW14" s="20"/>
      <c r="DX14" s="309">
        <f t="shared" si="1"/>
        <v>3.1171590033393271</v>
      </c>
      <c r="DY14" s="309"/>
      <c r="DZ14" s="309"/>
      <c r="EA14" s="309"/>
      <c r="EB14" s="23"/>
      <c r="EC14" s="23"/>
      <c r="ED14" s="20"/>
      <c r="EE14" s="308">
        <f>CI14/314.81</f>
        <v>385.47377783424923</v>
      </c>
      <c r="EF14" s="308"/>
      <c r="EG14" s="308"/>
      <c r="EH14" s="308"/>
      <c r="EI14" s="308"/>
      <c r="EJ14" s="22"/>
      <c r="EK14" s="167"/>
      <c r="EL14" s="167"/>
      <c r="EM14" s="168"/>
    </row>
    <row r="15" spans="1:143" s="490" customFormat="1" ht="13.5" customHeight="1" x14ac:dyDescent="0.15">
      <c r="B15" s="30"/>
      <c r="C15" s="31"/>
      <c r="D15" s="30"/>
      <c r="E15" s="30"/>
      <c r="F15" s="30"/>
      <c r="G15" s="30"/>
      <c r="H15" s="325" t="s">
        <v>7</v>
      </c>
      <c r="I15" s="325"/>
      <c r="J15" s="325"/>
      <c r="K15" s="325"/>
      <c r="L15" s="325"/>
      <c r="M15" s="325"/>
      <c r="N15" s="326"/>
      <c r="O15" s="322" t="s">
        <v>10</v>
      </c>
      <c r="P15" s="314"/>
      <c r="Q15" s="314"/>
      <c r="R15" s="314"/>
      <c r="S15" s="314"/>
      <c r="T15" s="314"/>
      <c r="U15" s="28"/>
      <c r="V15" s="314" t="s">
        <v>10</v>
      </c>
      <c r="W15" s="314"/>
      <c r="X15" s="314"/>
      <c r="Y15" s="314"/>
      <c r="Z15" s="314"/>
      <c r="AA15" s="314"/>
      <c r="AB15" s="28"/>
      <c r="AC15" s="314" t="s">
        <v>397</v>
      </c>
      <c r="AD15" s="314"/>
      <c r="AE15" s="314"/>
      <c r="AF15" s="314"/>
      <c r="AG15" s="314"/>
      <c r="AH15" s="314"/>
      <c r="AI15" s="28"/>
      <c r="AJ15" s="307" t="s">
        <v>397</v>
      </c>
      <c r="AK15" s="307"/>
      <c r="AL15" s="307"/>
      <c r="AM15" s="307"/>
      <c r="AN15" s="307"/>
      <c r="AO15" s="272"/>
      <c r="AP15" s="28"/>
      <c r="AQ15" s="307" t="s">
        <v>397</v>
      </c>
      <c r="AR15" s="307"/>
      <c r="AS15" s="307"/>
      <c r="AT15" s="307"/>
      <c r="AU15" s="272"/>
      <c r="AV15" s="272"/>
      <c r="AW15" s="28"/>
      <c r="AX15" s="314" t="s">
        <v>397</v>
      </c>
      <c r="AY15" s="314"/>
      <c r="AZ15" s="314"/>
      <c r="BA15" s="314"/>
      <c r="BB15" s="314"/>
      <c r="BC15" s="314"/>
      <c r="BD15" s="276"/>
      <c r="BE15" s="310" t="s">
        <v>397</v>
      </c>
      <c r="BF15" s="310"/>
      <c r="BG15" s="310"/>
      <c r="BH15" s="310"/>
      <c r="BI15" s="275"/>
      <c r="BJ15" s="275"/>
      <c r="BK15" s="28"/>
      <c r="BL15" s="307" t="s">
        <v>397</v>
      </c>
      <c r="BM15" s="307"/>
      <c r="BN15" s="307"/>
      <c r="BO15" s="307"/>
      <c r="BP15" s="307"/>
      <c r="BQ15" s="272"/>
      <c r="BR15" s="28"/>
      <c r="BS15" s="29"/>
      <c r="BT15" s="29"/>
      <c r="BU15" s="163"/>
      <c r="BV15" s="30"/>
      <c r="BW15" s="30"/>
      <c r="BX15" s="30"/>
      <c r="BY15" s="30"/>
      <c r="BZ15" s="30"/>
      <c r="CA15" s="30"/>
      <c r="CB15" s="325" t="s">
        <v>7</v>
      </c>
      <c r="CC15" s="325"/>
      <c r="CD15" s="325"/>
      <c r="CE15" s="325"/>
      <c r="CF15" s="325"/>
      <c r="CG15" s="325"/>
      <c r="CH15" s="326"/>
      <c r="CI15" s="322">
        <v>10668</v>
      </c>
      <c r="CJ15" s="314"/>
      <c r="CK15" s="314"/>
      <c r="CL15" s="314"/>
      <c r="CM15" s="314"/>
      <c r="CN15" s="314"/>
      <c r="CO15" s="28"/>
      <c r="CP15" s="314">
        <v>5232</v>
      </c>
      <c r="CQ15" s="314"/>
      <c r="CR15" s="314"/>
      <c r="CS15" s="314"/>
      <c r="CT15" s="314"/>
      <c r="CU15" s="314"/>
      <c r="CV15" s="28"/>
      <c r="CW15" s="314">
        <v>5436</v>
      </c>
      <c r="CX15" s="314"/>
      <c r="CY15" s="314"/>
      <c r="CZ15" s="314"/>
      <c r="DA15" s="314"/>
      <c r="DB15" s="314"/>
      <c r="DC15" s="28"/>
      <c r="DD15" s="307">
        <v>-74</v>
      </c>
      <c r="DE15" s="307"/>
      <c r="DF15" s="307"/>
      <c r="DG15" s="307"/>
      <c r="DH15" s="307"/>
      <c r="DI15" s="28"/>
      <c r="DJ15" s="307">
        <f t="shared" si="0"/>
        <v>96.247240618101543</v>
      </c>
      <c r="DK15" s="307"/>
      <c r="DL15" s="307"/>
      <c r="DM15" s="307"/>
      <c r="DN15" s="32"/>
      <c r="DO15" s="32"/>
      <c r="DP15" s="28"/>
      <c r="DQ15" s="314">
        <v>2827</v>
      </c>
      <c r="DR15" s="314"/>
      <c r="DS15" s="314"/>
      <c r="DT15" s="314"/>
      <c r="DU15" s="314"/>
      <c r="DV15" s="314"/>
      <c r="DW15" s="28"/>
      <c r="DX15" s="310">
        <f t="shared" si="1"/>
        <v>3.7736116024053765</v>
      </c>
      <c r="DY15" s="310"/>
      <c r="DZ15" s="310"/>
      <c r="EA15" s="310"/>
      <c r="EB15" s="46"/>
      <c r="EC15" s="46"/>
      <c r="ED15" s="28"/>
      <c r="EE15" s="307">
        <v>144</v>
      </c>
      <c r="EF15" s="307"/>
      <c r="EG15" s="307"/>
      <c r="EH15" s="307"/>
      <c r="EI15" s="307"/>
      <c r="EJ15" s="32"/>
      <c r="EK15" s="169"/>
      <c r="EL15" s="169"/>
      <c r="EM15" s="170"/>
    </row>
    <row r="16" spans="1:143" ht="13.5" customHeight="1" x14ac:dyDescent="0.15">
      <c r="A16" s="346" t="s">
        <v>359</v>
      </c>
      <c r="B16" s="346"/>
      <c r="C16" s="346"/>
      <c r="D16" s="346"/>
      <c r="E16" s="346"/>
      <c r="F16" s="346"/>
      <c r="G16" s="346"/>
      <c r="H16" s="323" t="s">
        <v>6</v>
      </c>
      <c r="I16" s="323"/>
      <c r="J16" s="323"/>
      <c r="K16" s="323"/>
      <c r="L16" s="323"/>
      <c r="M16" s="323"/>
      <c r="N16" s="324"/>
      <c r="O16" s="320">
        <f>V16+AC16</f>
        <v>102179</v>
      </c>
      <c r="P16" s="308"/>
      <c r="Q16" s="308"/>
      <c r="R16" s="308"/>
      <c r="S16" s="308"/>
      <c r="T16" s="308"/>
      <c r="U16" s="20"/>
      <c r="V16" s="313">
        <v>50531</v>
      </c>
      <c r="W16" s="313"/>
      <c r="X16" s="313"/>
      <c r="Y16" s="313"/>
      <c r="Z16" s="313"/>
      <c r="AA16" s="313"/>
      <c r="AB16" s="20"/>
      <c r="AC16" s="313">
        <v>51648</v>
      </c>
      <c r="AD16" s="313"/>
      <c r="AE16" s="313"/>
      <c r="AF16" s="313"/>
      <c r="AG16" s="313"/>
      <c r="AH16" s="313"/>
      <c r="AI16" s="20"/>
      <c r="AJ16" s="308">
        <f>O16-O14</f>
        <v>1705</v>
      </c>
      <c r="AK16" s="308"/>
      <c r="AL16" s="308"/>
      <c r="AM16" s="308"/>
      <c r="AN16" s="308"/>
      <c r="AO16" s="20"/>
      <c r="AP16" s="273"/>
      <c r="AQ16" s="315">
        <f>IF(V16="","",V16/AC16*100)</f>
        <v>97.837283147459729</v>
      </c>
      <c r="AR16" s="315"/>
      <c r="AS16" s="315"/>
      <c r="AT16" s="315"/>
      <c r="AU16" s="22"/>
      <c r="AV16" s="22"/>
      <c r="AW16" s="20"/>
      <c r="AX16" s="313">
        <v>24631</v>
      </c>
      <c r="AY16" s="313"/>
      <c r="AZ16" s="313"/>
      <c r="BA16" s="313"/>
      <c r="BB16" s="313"/>
      <c r="BC16" s="313"/>
      <c r="BD16" s="20"/>
      <c r="BE16" s="309">
        <f>IF(OR(O16="",AX16=""),"",O16/AX16)</f>
        <v>4.1483902399415369</v>
      </c>
      <c r="BF16" s="309"/>
      <c r="BG16" s="309"/>
      <c r="BH16" s="309"/>
      <c r="BI16" s="23"/>
      <c r="BJ16" s="23"/>
      <c r="BK16" s="20"/>
      <c r="BL16" s="308">
        <f>O16/314.22</f>
        <v>325.18299280758703</v>
      </c>
      <c r="BM16" s="308"/>
      <c r="BN16" s="308"/>
      <c r="BO16" s="308"/>
      <c r="BP16" s="308"/>
      <c r="BQ16" s="20"/>
      <c r="BR16" s="20"/>
      <c r="BS16" s="15"/>
      <c r="BT16" s="15"/>
      <c r="BU16" s="351" t="s">
        <v>382</v>
      </c>
      <c r="BV16" s="351"/>
      <c r="BW16" s="351"/>
      <c r="BX16" s="351"/>
      <c r="BY16" s="351"/>
      <c r="BZ16" s="351"/>
      <c r="CA16" s="351"/>
      <c r="CB16" s="323" t="s">
        <v>6</v>
      </c>
      <c r="CC16" s="323"/>
      <c r="CD16" s="323"/>
      <c r="CE16" s="323"/>
      <c r="CF16" s="323"/>
      <c r="CG16" s="323"/>
      <c r="CH16" s="324"/>
      <c r="CI16" s="320">
        <f>CP16+CW16</f>
        <v>121702</v>
      </c>
      <c r="CJ16" s="308"/>
      <c r="CK16" s="308"/>
      <c r="CL16" s="308"/>
      <c r="CM16" s="308"/>
      <c r="CN16" s="308"/>
      <c r="CO16" s="20"/>
      <c r="CP16" s="313">
        <v>59992</v>
      </c>
      <c r="CQ16" s="313"/>
      <c r="CR16" s="313"/>
      <c r="CS16" s="313"/>
      <c r="CT16" s="313"/>
      <c r="CU16" s="313"/>
      <c r="CV16" s="20"/>
      <c r="CW16" s="313">
        <v>61710</v>
      </c>
      <c r="CX16" s="313"/>
      <c r="CY16" s="313"/>
      <c r="CZ16" s="313"/>
      <c r="DA16" s="313"/>
      <c r="DB16" s="313"/>
      <c r="DC16" s="20"/>
      <c r="DD16" s="308">
        <f>SUM(CI16-CI14)</f>
        <v>351</v>
      </c>
      <c r="DE16" s="308"/>
      <c r="DF16" s="308"/>
      <c r="DG16" s="308"/>
      <c r="DH16" s="308"/>
      <c r="DI16" s="20"/>
      <c r="DJ16" s="315">
        <f t="shared" si="0"/>
        <v>97.21601037109059</v>
      </c>
      <c r="DK16" s="315"/>
      <c r="DL16" s="315"/>
      <c r="DM16" s="315"/>
      <c r="DN16" s="22"/>
      <c r="DO16" s="22"/>
      <c r="DP16" s="20"/>
      <c r="DQ16" s="313">
        <v>39489</v>
      </c>
      <c r="DR16" s="313"/>
      <c r="DS16" s="313"/>
      <c r="DT16" s="313"/>
      <c r="DU16" s="313"/>
      <c r="DV16" s="313"/>
      <c r="DW16" s="20"/>
      <c r="DX16" s="309">
        <f t="shared" si="1"/>
        <v>3.0819215477727977</v>
      </c>
      <c r="DY16" s="309"/>
      <c r="DZ16" s="309"/>
      <c r="EA16" s="309"/>
      <c r="EB16" s="23"/>
      <c r="EC16" s="23"/>
      <c r="ED16" s="20"/>
      <c r="EE16" s="308">
        <f>CI16/314.81</f>
        <v>386.58873606302211</v>
      </c>
      <c r="EF16" s="308"/>
      <c r="EG16" s="308"/>
      <c r="EH16" s="308"/>
      <c r="EI16" s="308"/>
      <c r="EJ16" s="22"/>
      <c r="EK16" s="19"/>
      <c r="EL16" s="19"/>
      <c r="EM16" s="19"/>
    </row>
    <row r="17" spans="1:143" s="490" customFormat="1" ht="13.5" customHeight="1" x14ac:dyDescent="0.15">
      <c r="B17" s="35"/>
      <c r="C17" s="36"/>
      <c r="D17" s="35"/>
      <c r="E17" s="35"/>
      <c r="F17" s="35"/>
      <c r="G17" s="35"/>
      <c r="H17" s="325" t="s">
        <v>7</v>
      </c>
      <c r="I17" s="325"/>
      <c r="J17" s="325"/>
      <c r="K17" s="325"/>
      <c r="L17" s="325"/>
      <c r="M17" s="325"/>
      <c r="N17" s="326"/>
      <c r="O17" s="322">
        <v>10003</v>
      </c>
      <c r="P17" s="314"/>
      <c r="Q17" s="314"/>
      <c r="R17" s="314"/>
      <c r="S17" s="314"/>
      <c r="T17" s="314"/>
      <c r="U17" s="28"/>
      <c r="V17" s="312">
        <v>4891</v>
      </c>
      <c r="W17" s="312"/>
      <c r="X17" s="312"/>
      <c r="Y17" s="312"/>
      <c r="Z17" s="312"/>
      <c r="AA17" s="312"/>
      <c r="AB17" s="28"/>
      <c r="AC17" s="312">
        <v>5112</v>
      </c>
      <c r="AD17" s="312"/>
      <c r="AE17" s="312"/>
      <c r="AF17" s="312"/>
      <c r="AG17" s="312"/>
      <c r="AH17" s="312"/>
      <c r="AI17" s="28"/>
      <c r="AJ17" s="307" t="s">
        <v>397</v>
      </c>
      <c r="AK17" s="307"/>
      <c r="AL17" s="307"/>
      <c r="AM17" s="307"/>
      <c r="AN17" s="307"/>
      <c r="AO17" s="276"/>
      <c r="AP17" s="276"/>
      <c r="AQ17" s="307">
        <f>IF(V17="","",V17/AC17*100)</f>
        <v>95.676838810641627</v>
      </c>
      <c r="AR17" s="307"/>
      <c r="AS17" s="307"/>
      <c r="AT17" s="307"/>
      <c r="AU17" s="32"/>
      <c r="AV17" s="32"/>
      <c r="AW17" s="28"/>
      <c r="AX17" s="312">
        <v>2261</v>
      </c>
      <c r="AY17" s="312"/>
      <c r="AZ17" s="312"/>
      <c r="BA17" s="312"/>
      <c r="BB17" s="312"/>
      <c r="BC17" s="312"/>
      <c r="BD17" s="28"/>
      <c r="BE17" s="310">
        <f>IF(OR(O17="",AX17=""),"",O17/AX17)</f>
        <v>4.4241486068111451</v>
      </c>
      <c r="BF17" s="310"/>
      <c r="BG17" s="310"/>
      <c r="BH17" s="310"/>
      <c r="BI17" s="46"/>
      <c r="BJ17" s="46"/>
      <c r="BK17" s="28"/>
      <c r="BL17" s="307">
        <v>134.30000000000001</v>
      </c>
      <c r="BM17" s="307"/>
      <c r="BN17" s="307"/>
      <c r="BO17" s="307"/>
      <c r="BP17" s="307"/>
      <c r="BQ17" s="28"/>
      <c r="BR17" s="28"/>
      <c r="BS17" s="34" t="s">
        <v>5</v>
      </c>
      <c r="BT17" s="29"/>
      <c r="BU17" s="163"/>
      <c r="BV17" s="30"/>
      <c r="BW17" s="30"/>
      <c r="BX17" s="30"/>
      <c r="BY17" s="30"/>
      <c r="BZ17" s="30"/>
      <c r="CA17" s="30"/>
      <c r="CB17" s="325" t="s">
        <v>7</v>
      </c>
      <c r="CC17" s="325"/>
      <c r="CD17" s="325"/>
      <c r="CE17" s="325"/>
      <c r="CF17" s="325"/>
      <c r="CG17" s="325"/>
      <c r="CH17" s="326"/>
      <c r="CI17" s="322">
        <v>10619</v>
      </c>
      <c r="CJ17" s="314"/>
      <c r="CK17" s="314"/>
      <c r="CL17" s="314"/>
      <c r="CM17" s="314"/>
      <c r="CN17" s="314"/>
      <c r="CO17" s="28"/>
      <c r="CP17" s="312">
        <v>5205</v>
      </c>
      <c r="CQ17" s="312"/>
      <c r="CR17" s="312"/>
      <c r="CS17" s="312"/>
      <c r="CT17" s="312"/>
      <c r="CU17" s="312"/>
      <c r="CV17" s="28"/>
      <c r="CW17" s="312">
        <v>5414</v>
      </c>
      <c r="CX17" s="312"/>
      <c r="CY17" s="312"/>
      <c r="CZ17" s="312"/>
      <c r="DA17" s="312"/>
      <c r="DB17" s="312"/>
      <c r="DC17" s="28"/>
      <c r="DD17" s="307">
        <v>-49</v>
      </c>
      <c r="DE17" s="307"/>
      <c r="DF17" s="307"/>
      <c r="DG17" s="307"/>
      <c r="DH17" s="307"/>
      <c r="DI17" s="28"/>
      <c r="DJ17" s="307">
        <f t="shared" si="0"/>
        <v>96.139637975618768</v>
      </c>
      <c r="DK17" s="307"/>
      <c r="DL17" s="307"/>
      <c r="DM17" s="307"/>
      <c r="DN17" s="32"/>
      <c r="DO17" s="32"/>
      <c r="DP17" s="28"/>
      <c r="DQ17" s="312">
        <v>2841</v>
      </c>
      <c r="DR17" s="312"/>
      <c r="DS17" s="312"/>
      <c r="DT17" s="312"/>
      <c r="DU17" s="312"/>
      <c r="DV17" s="312"/>
      <c r="DW17" s="28"/>
      <c r="DX17" s="310">
        <f t="shared" si="1"/>
        <v>3.7377683914114748</v>
      </c>
      <c r="DY17" s="310"/>
      <c r="DZ17" s="310"/>
      <c r="EA17" s="310"/>
      <c r="EB17" s="46"/>
      <c r="EC17" s="46"/>
      <c r="ED17" s="28"/>
      <c r="EE17" s="307">
        <v>143</v>
      </c>
      <c r="EF17" s="307"/>
      <c r="EG17" s="307"/>
      <c r="EH17" s="307"/>
      <c r="EI17" s="307"/>
      <c r="EJ17" s="28"/>
    </row>
    <row r="18" spans="1:143" ht="13.5" customHeight="1" x14ac:dyDescent="0.15">
      <c r="A18" s="346" t="s">
        <v>360</v>
      </c>
      <c r="B18" s="346"/>
      <c r="C18" s="346"/>
      <c r="D18" s="346"/>
      <c r="E18" s="346"/>
      <c r="F18" s="346"/>
      <c r="G18" s="346"/>
      <c r="H18" s="323" t="s">
        <v>6</v>
      </c>
      <c r="I18" s="323"/>
      <c r="J18" s="323"/>
      <c r="K18" s="323"/>
      <c r="L18" s="323"/>
      <c r="M18" s="323"/>
      <c r="N18" s="324"/>
      <c r="O18" s="320">
        <f>V18+AC18</f>
        <v>104421</v>
      </c>
      <c r="P18" s="308"/>
      <c r="Q18" s="308"/>
      <c r="R18" s="308"/>
      <c r="S18" s="308"/>
      <c r="T18" s="308"/>
      <c r="U18" s="20"/>
      <c r="V18" s="313">
        <v>51485</v>
      </c>
      <c r="W18" s="313"/>
      <c r="X18" s="313"/>
      <c r="Y18" s="313"/>
      <c r="Z18" s="313"/>
      <c r="AA18" s="313"/>
      <c r="AB18" s="20"/>
      <c r="AC18" s="313">
        <v>52936</v>
      </c>
      <c r="AD18" s="313"/>
      <c r="AE18" s="313"/>
      <c r="AF18" s="313"/>
      <c r="AG18" s="313"/>
      <c r="AH18" s="313"/>
      <c r="AI18" s="20"/>
      <c r="AJ18" s="308">
        <f>O18-O16</f>
        <v>2242</v>
      </c>
      <c r="AK18" s="308"/>
      <c r="AL18" s="308"/>
      <c r="AM18" s="308"/>
      <c r="AN18" s="308"/>
      <c r="AO18" s="20"/>
      <c r="AP18" s="273"/>
      <c r="AQ18" s="315">
        <f>IF(V18="","",V18/AC18*100)</f>
        <v>97.258954208855968</v>
      </c>
      <c r="AR18" s="315"/>
      <c r="AS18" s="315"/>
      <c r="AT18" s="315"/>
      <c r="AU18" s="22"/>
      <c r="AV18" s="22"/>
      <c r="AW18" s="20"/>
      <c r="AX18" s="313">
        <v>28736</v>
      </c>
      <c r="AY18" s="313"/>
      <c r="AZ18" s="313"/>
      <c r="BA18" s="313"/>
      <c r="BB18" s="313"/>
      <c r="BC18" s="313"/>
      <c r="BD18" s="20"/>
      <c r="BE18" s="309">
        <f>IF(OR(O18="",AX18=""),"",O18/AX18)</f>
        <v>3.6338042873051224</v>
      </c>
      <c r="BF18" s="309"/>
      <c r="BG18" s="309"/>
      <c r="BH18" s="309"/>
      <c r="BI18" s="23"/>
      <c r="BJ18" s="23"/>
      <c r="BK18" s="20"/>
      <c r="BL18" s="308">
        <f>O18/314.22</f>
        <v>332.31812106167649</v>
      </c>
      <c r="BM18" s="308"/>
      <c r="BN18" s="308"/>
      <c r="BO18" s="308"/>
      <c r="BP18" s="308"/>
      <c r="BQ18" s="20"/>
      <c r="BT18" s="15"/>
      <c r="BU18" s="346" t="s">
        <v>383</v>
      </c>
      <c r="BV18" s="346"/>
      <c r="BW18" s="346"/>
      <c r="BX18" s="346"/>
      <c r="BY18" s="346"/>
      <c r="BZ18" s="346"/>
      <c r="CA18" s="346"/>
      <c r="CB18" s="323" t="s">
        <v>6</v>
      </c>
      <c r="CC18" s="323"/>
      <c r="CD18" s="323"/>
      <c r="CE18" s="323"/>
      <c r="CF18" s="323"/>
      <c r="CG18" s="323"/>
      <c r="CH18" s="324"/>
      <c r="CI18" s="320">
        <f>CP18+CW18</f>
        <v>122167</v>
      </c>
      <c r="CJ18" s="308"/>
      <c r="CK18" s="308"/>
      <c r="CL18" s="308"/>
      <c r="CM18" s="308"/>
      <c r="CN18" s="308"/>
      <c r="CO18" s="20"/>
      <c r="CP18" s="313">
        <v>60198</v>
      </c>
      <c r="CQ18" s="313"/>
      <c r="CR18" s="313"/>
      <c r="CS18" s="313"/>
      <c r="CT18" s="313"/>
      <c r="CU18" s="313"/>
      <c r="CV18" s="20"/>
      <c r="CW18" s="313">
        <v>61969</v>
      </c>
      <c r="CX18" s="313"/>
      <c r="CY18" s="313"/>
      <c r="CZ18" s="313"/>
      <c r="DA18" s="313"/>
      <c r="DB18" s="313"/>
      <c r="DC18" s="20"/>
      <c r="DD18" s="308">
        <v>465</v>
      </c>
      <c r="DE18" s="308"/>
      <c r="DF18" s="308"/>
      <c r="DG18" s="308"/>
      <c r="DH18" s="308"/>
      <c r="DI18" s="20"/>
      <c r="DJ18" s="315">
        <f t="shared" si="0"/>
        <v>97.142119446820189</v>
      </c>
      <c r="DK18" s="315"/>
      <c r="DL18" s="315"/>
      <c r="DM18" s="315"/>
      <c r="DN18" s="22"/>
      <c r="DO18" s="22"/>
      <c r="DP18" s="20"/>
      <c r="DQ18" s="313">
        <v>40175</v>
      </c>
      <c r="DR18" s="313"/>
      <c r="DS18" s="313"/>
      <c r="DT18" s="313"/>
      <c r="DU18" s="313"/>
      <c r="DV18" s="313"/>
      <c r="DW18" s="20"/>
      <c r="DX18" s="309">
        <f t="shared" si="1"/>
        <v>3.0408711885500934</v>
      </c>
      <c r="DY18" s="309"/>
      <c r="DZ18" s="309"/>
      <c r="EA18" s="309"/>
      <c r="EB18" s="23"/>
      <c r="EC18" s="23"/>
      <c r="ED18" s="20"/>
      <c r="EE18" s="308">
        <f>CI18/314.81</f>
        <v>388.0658174772085</v>
      </c>
      <c r="EF18" s="308"/>
      <c r="EG18" s="308"/>
      <c r="EH18" s="308"/>
      <c r="EI18" s="308"/>
      <c r="EJ18" s="22"/>
    </row>
    <row r="19" spans="1:143" s="490" customFormat="1" ht="13.5" customHeight="1" x14ac:dyDescent="0.15">
      <c r="B19" s="35"/>
      <c r="C19" s="36"/>
      <c r="D19" s="35"/>
      <c r="E19" s="35"/>
      <c r="F19" s="35"/>
      <c r="G19" s="35"/>
      <c r="H19" s="325" t="s">
        <v>7</v>
      </c>
      <c r="I19" s="325"/>
      <c r="J19" s="325"/>
      <c r="K19" s="325"/>
      <c r="L19" s="325"/>
      <c r="M19" s="325"/>
      <c r="N19" s="326"/>
      <c r="O19" s="322" t="s">
        <v>10</v>
      </c>
      <c r="P19" s="314"/>
      <c r="Q19" s="314"/>
      <c r="R19" s="314"/>
      <c r="S19" s="314"/>
      <c r="T19" s="314"/>
      <c r="U19" s="28"/>
      <c r="V19" s="314" t="s">
        <v>10</v>
      </c>
      <c r="W19" s="314"/>
      <c r="X19" s="314"/>
      <c r="Y19" s="314"/>
      <c r="Z19" s="314"/>
      <c r="AA19" s="314"/>
      <c r="AB19" s="28"/>
      <c r="AC19" s="314" t="s">
        <v>397</v>
      </c>
      <c r="AD19" s="314"/>
      <c r="AE19" s="314"/>
      <c r="AF19" s="314"/>
      <c r="AG19" s="314"/>
      <c r="AH19" s="314"/>
      <c r="AI19" s="28"/>
      <c r="AJ19" s="307" t="s">
        <v>397</v>
      </c>
      <c r="AK19" s="307"/>
      <c r="AL19" s="307"/>
      <c r="AM19" s="307"/>
      <c r="AN19" s="307"/>
      <c r="AO19" s="272"/>
      <c r="AP19" s="28"/>
      <c r="AQ19" s="307" t="s">
        <v>397</v>
      </c>
      <c r="AR19" s="307"/>
      <c r="AS19" s="307"/>
      <c r="AT19" s="307"/>
      <c r="AU19" s="272"/>
      <c r="AV19" s="272"/>
      <c r="AW19" s="28"/>
      <c r="AX19" s="314" t="s">
        <v>397</v>
      </c>
      <c r="AY19" s="314"/>
      <c r="AZ19" s="314"/>
      <c r="BA19" s="314"/>
      <c r="BB19" s="314"/>
      <c r="BC19" s="314"/>
      <c r="BD19" s="276"/>
      <c r="BE19" s="310" t="s">
        <v>397</v>
      </c>
      <c r="BF19" s="310"/>
      <c r="BG19" s="310"/>
      <c r="BH19" s="310"/>
      <c r="BI19" s="275"/>
      <c r="BJ19" s="275"/>
      <c r="BK19" s="28"/>
      <c r="BL19" s="307" t="s">
        <v>397</v>
      </c>
      <c r="BM19" s="307"/>
      <c r="BN19" s="307"/>
      <c r="BO19" s="307"/>
      <c r="BP19" s="307"/>
      <c r="BQ19" s="272"/>
      <c r="BT19" s="29"/>
      <c r="BU19" s="161"/>
      <c r="BV19" s="30"/>
      <c r="BW19" s="30"/>
      <c r="BX19" s="30"/>
      <c r="BY19" s="30"/>
      <c r="BZ19" s="30"/>
      <c r="CA19" s="30"/>
      <c r="CB19" s="325" t="s">
        <v>7</v>
      </c>
      <c r="CC19" s="325"/>
      <c r="CD19" s="325"/>
      <c r="CE19" s="325"/>
      <c r="CF19" s="325"/>
      <c r="CG19" s="325"/>
      <c r="CH19" s="326"/>
      <c r="CI19" s="322">
        <v>10555</v>
      </c>
      <c r="CJ19" s="314"/>
      <c r="CK19" s="314"/>
      <c r="CL19" s="314"/>
      <c r="CM19" s="314"/>
      <c r="CN19" s="314"/>
      <c r="CO19" s="28"/>
      <c r="CP19" s="314">
        <v>5158</v>
      </c>
      <c r="CQ19" s="314"/>
      <c r="CR19" s="314"/>
      <c r="CS19" s="314"/>
      <c r="CT19" s="314"/>
      <c r="CU19" s="314"/>
      <c r="CV19" s="28"/>
      <c r="CW19" s="314">
        <v>5397</v>
      </c>
      <c r="CX19" s="314"/>
      <c r="CY19" s="314"/>
      <c r="CZ19" s="314"/>
      <c r="DA19" s="314"/>
      <c r="DB19" s="314"/>
      <c r="DC19" s="28"/>
      <c r="DD19" s="307">
        <v>-64</v>
      </c>
      <c r="DE19" s="307"/>
      <c r="DF19" s="307"/>
      <c r="DG19" s="307"/>
      <c r="DH19" s="307"/>
      <c r="DI19" s="28"/>
      <c r="DJ19" s="307">
        <f t="shared" si="0"/>
        <v>95.571613859551604</v>
      </c>
      <c r="DK19" s="307"/>
      <c r="DL19" s="307"/>
      <c r="DM19" s="307"/>
      <c r="DN19" s="32"/>
      <c r="DO19" s="32"/>
      <c r="DP19" s="28"/>
      <c r="DQ19" s="314">
        <v>2886</v>
      </c>
      <c r="DR19" s="314"/>
      <c r="DS19" s="314"/>
      <c r="DT19" s="314"/>
      <c r="DU19" s="314"/>
      <c r="DV19" s="314"/>
      <c r="DW19" s="28"/>
      <c r="DX19" s="310">
        <f t="shared" si="1"/>
        <v>3.6573111573111574</v>
      </c>
      <c r="DY19" s="310"/>
      <c r="DZ19" s="310"/>
      <c r="EA19" s="310"/>
      <c r="EB19" s="46"/>
      <c r="EC19" s="46"/>
      <c r="ED19" s="28"/>
      <c r="EE19" s="307">
        <v>142</v>
      </c>
      <c r="EF19" s="307"/>
      <c r="EG19" s="307"/>
      <c r="EH19" s="307"/>
      <c r="EI19" s="307"/>
      <c r="EJ19" s="28"/>
    </row>
    <row r="20" spans="1:143" ht="13.5" customHeight="1" x14ac:dyDescent="0.15">
      <c r="A20" s="346" t="s">
        <v>362</v>
      </c>
      <c r="B20" s="346"/>
      <c r="C20" s="346"/>
      <c r="D20" s="346"/>
      <c r="E20" s="346"/>
      <c r="F20" s="346"/>
      <c r="G20" s="346"/>
      <c r="H20" s="323" t="s">
        <v>6</v>
      </c>
      <c r="I20" s="323"/>
      <c r="J20" s="323"/>
      <c r="K20" s="323"/>
      <c r="L20" s="323"/>
      <c r="M20" s="323"/>
      <c r="N20" s="324"/>
      <c r="O20" s="320">
        <f>V20+AC20</f>
        <v>105841</v>
      </c>
      <c r="P20" s="308"/>
      <c r="Q20" s="308"/>
      <c r="R20" s="308"/>
      <c r="S20" s="308"/>
      <c r="T20" s="308"/>
      <c r="U20" s="20"/>
      <c r="V20" s="313">
        <v>52169</v>
      </c>
      <c r="W20" s="313"/>
      <c r="X20" s="313"/>
      <c r="Y20" s="313"/>
      <c r="Z20" s="313"/>
      <c r="AA20" s="313"/>
      <c r="AB20" s="20"/>
      <c r="AC20" s="313">
        <v>53672</v>
      </c>
      <c r="AD20" s="313"/>
      <c r="AE20" s="313"/>
      <c r="AF20" s="313"/>
      <c r="AG20" s="313"/>
      <c r="AH20" s="313"/>
      <c r="AI20" s="20"/>
      <c r="AJ20" s="308">
        <f>O20-O18</f>
        <v>1420</v>
      </c>
      <c r="AK20" s="308"/>
      <c r="AL20" s="308"/>
      <c r="AM20" s="308"/>
      <c r="AN20" s="308"/>
      <c r="AO20" s="20"/>
      <c r="AP20" s="273"/>
      <c r="AQ20" s="315">
        <f>IF(V20="","",V20/AC20*100)</f>
        <v>97.199657176926507</v>
      </c>
      <c r="AR20" s="315"/>
      <c r="AS20" s="315"/>
      <c r="AT20" s="315"/>
      <c r="AU20" s="22"/>
      <c r="AV20" s="22"/>
      <c r="AW20" s="20"/>
      <c r="AX20" s="313">
        <v>28988</v>
      </c>
      <c r="AY20" s="313"/>
      <c r="AZ20" s="313"/>
      <c r="BA20" s="313"/>
      <c r="BB20" s="313"/>
      <c r="BC20" s="313"/>
      <c r="BD20" s="20"/>
      <c r="BE20" s="309">
        <f>IF(OR(O20="",AX20=""),"",O20/AX20)</f>
        <v>3.6512004967572791</v>
      </c>
      <c r="BF20" s="309"/>
      <c r="BG20" s="309"/>
      <c r="BH20" s="309"/>
      <c r="BI20" s="23"/>
      <c r="BJ20" s="23"/>
      <c r="BK20" s="20"/>
      <c r="BL20" s="308">
        <f>O20/314.22</f>
        <v>336.83724778817384</v>
      </c>
      <c r="BM20" s="308"/>
      <c r="BN20" s="308"/>
      <c r="BO20" s="308"/>
      <c r="BP20" s="308"/>
      <c r="BQ20" s="20"/>
      <c r="BT20" s="15"/>
      <c r="BU20" s="346" t="s">
        <v>384</v>
      </c>
      <c r="BV20" s="346"/>
      <c r="BW20" s="346"/>
      <c r="BX20" s="346"/>
      <c r="BY20" s="346"/>
      <c r="BZ20" s="346"/>
      <c r="CA20" s="346"/>
      <c r="CB20" s="323" t="s">
        <v>6</v>
      </c>
      <c r="CC20" s="323"/>
      <c r="CD20" s="323"/>
      <c r="CE20" s="323"/>
      <c r="CF20" s="323"/>
      <c r="CG20" s="323"/>
      <c r="CH20" s="324"/>
      <c r="CI20" s="320">
        <f>CP20+CW20</f>
        <v>122279</v>
      </c>
      <c r="CJ20" s="308"/>
      <c r="CK20" s="308"/>
      <c r="CL20" s="308"/>
      <c r="CM20" s="308"/>
      <c r="CN20" s="308"/>
      <c r="CO20" s="20"/>
      <c r="CP20" s="313">
        <v>60332</v>
      </c>
      <c r="CQ20" s="313"/>
      <c r="CR20" s="313"/>
      <c r="CS20" s="313"/>
      <c r="CT20" s="313"/>
      <c r="CU20" s="313"/>
      <c r="CV20" s="20"/>
      <c r="CW20" s="313">
        <v>61947</v>
      </c>
      <c r="CX20" s="313"/>
      <c r="CY20" s="313"/>
      <c r="CZ20" s="313"/>
      <c r="DA20" s="313"/>
      <c r="DB20" s="313"/>
      <c r="DC20" s="20"/>
      <c r="DD20" s="308">
        <v>112</v>
      </c>
      <c r="DE20" s="308"/>
      <c r="DF20" s="308"/>
      <c r="DG20" s="308"/>
      <c r="DH20" s="308"/>
      <c r="DI20" s="20"/>
      <c r="DJ20" s="315">
        <f t="shared" si="0"/>
        <v>97.392932668248662</v>
      </c>
      <c r="DK20" s="315"/>
      <c r="DL20" s="315"/>
      <c r="DM20" s="315"/>
      <c r="DN20" s="22"/>
      <c r="DO20" s="22"/>
      <c r="DP20" s="20"/>
      <c r="DQ20" s="313">
        <v>40694</v>
      </c>
      <c r="DR20" s="313"/>
      <c r="DS20" s="313"/>
      <c r="DT20" s="313"/>
      <c r="DU20" s="313"/>
      <c r="DV20" s="313"/>
      <c r="DW20" s="20"/>
      <c r="DX20" s="309">
        <f t="shared" si="1"/>
        <v>3.0048410085024821</v>
      </c>
      <c r="DY20" s="309"/>
      <c r="DZ20" s="309"/>
      <c r="EA20" s="309"/>
      <c r="EB20" s="23"/>
      <c r="EC20" s="23"/>
      <c r="ED20" s="20"/>
      <c r="EE20" s="308">
        <f>CI20/314.81</f>
        <v>388.4215876242813</v>
      </c>
      <c r="EF20" s="308"/>
      <c r="EG20" s="308"/>
      <c r="EH20" s="308"/>
      <c r="EI20" s="308"/>
      <c r="EJ20" s="22"/>
    </row>
    <row r="21" spans="1:143" s="490" customFormat="1" ht="13.5" customHeight="1" x14ac:dyDescent="0.15">
      <c r="A21" s="491"/>
      <c r="B21" s="158"/>
      <c r="C21" s="159"/>
      <c r="D21" s="158"/>
      <c r="E21" s="158"/>
      <c r="F21" s="158"/>
      <c r="G21" s="158"/>
      <c r="H21" s="325" t="s">
        <v>7</v>
      </c>
      <c r="I21" s="325"/>
      <c r="J21" s="325"/>
      <c r="K21" s="325"/>
      <c r="L21" s="325"/>
      <c r="M21" s="325"/>
      <c r="N21" s="326"/>
      <c r="O21" s="322" t="s">
        <v>10</v>
      </c>
      <c r="P21" s="314"/>
      <c r="Q21" s="314"/>
      <c r="R21" s="314"/>
      <c r="S21" s="314"/>
      <c r="T21" s="314"/>
      <c r="U21" s="28"/>
      <c r="V21" s="314" t="s">
        <v>10</v>
      </c>
      <c r="W21" s="314"/>
      <c r="X21" s="314"/>
      <c r="Y21" s="314"/>
      <c r="Z21" s="314"/>
      <c r="AA21" s="314"/>
      <c r="AB21" s="28"/>
      <c r="AC21" s="314" t="s">
        <v>397</v>
      </c>
      <c r="AD21" s="314"/>
      <c r="AE21" s="314"/>
      <c r="AF21" s="314"/>
      <c r="AG21" s="314"/>
      <c r="AH21" s="314"/>
      <c r="AI21" s="28"/>
      <c r="AJ21" s="307" t="s">
        <v>397</v>
      </c>
      <c r="AK21" s="307"/>
      <c r="AL21" s="307"/>
      <c r="AM21" s="307"/>
      <c r="AN21" s="307"/>
      <c r="AO21" s="272"/>
      <c r="AP21" s="28"/>
      <c r="AQ21" s="307" t="s">
        <v>397</v>
      </c>
      <c r="AR21" s="307"/>
      <c r="AS21" s="307"/>
      <c r="AT21" s="307"/>
      <c r="AU21" s="272"/>
      <c r="AV21" s="272"/>
      <c r="AW21" s="28"/>
      <c r="AX21" s="314" t="s">
        <v>397</v>
      </c>
      <c r="AY21" s="314"/>
      <c r="AZ21" s="314"/>
      <c r="BA21" s="314"/>
      <c r="BB21" s="314"/>
      <c r="BC21" s="314"/>
      <c r="BD21" s="276"/>
      <c r="BE21" s="310" t="s">
        <v>397</v>
      </c>
      <c r="BF21" s="310"/>
      <c r="BG21" s="310"/>
      <c r="BH21" s="310"/>
      <c r="BI21" s="275"/>
      <c r="BJ21" s="275"/>
      <c r="BK21" s="28"/>
      <c r="BL21" s="307" t="s">
        <v>397</v>
      </c>
      <c r="BM21" s="307"/>
      <c r="BN21" s="307"/>
      <c r="BO21" s="307"/>
      <c r="BP21" s="307"/>
      <c r="BQ21" s="272"/>
      <c r="BT21" s="29"/>
      <c r="BU21" s="161"/>
      <c r="BV21" s="30"/>
      <c r="BW21" s="30"/>
      <c r="BX21" s="30"/>
      <c r="BY21" s="30"/>
      <c r="BZ21" s="30"/>
      <c r="CA21" s="30"/>
      <c r="CB21" s="325" t="s">
        <v>7</v>
      </c>
      <c r="CC21" s="325"/>
      <c r="CD21" s="325"/>
      <c r="CE21" s="325"/>
      <c r="CF21" s="325"/>
      <c r="CG21" s="325"/>
      <c r="CH21" s="326"/>
      <c r="CI21" s="322">
        <v>10414</v>
      </c>
      <c r="CJ21" s="314"/>
      <c r="CK21" s="314"/>
      <c r="CL21" s="314"/>
      <c r="CM21" s="314"/>
      <c r="CN21" s="314"/>
      <c r="CO21" s="28"/>
      <c r="CP21" s="314">
        <v>5085</v>
      </c>
      <c r="CQ21" s="314"/>
      <c r="CR21" s="314"/>
      <c r="CS21" s="314"/>
      <c r="CT21" s="314"/>
      <c r="CU21" s="314"/>
      <c r="CV21" s="28"/>
      <c r="CW21" s="314">
        <v>5329</v>
      </c>
      <c r="CX21" s="314"/>
      <c r="CY21" s="314"/>
      <c r="CZ21" s="314"/>
      <c r="DA21" s="314"/>
      <c r="DB21" s="314"/>
      <c r="DC21" s="28"/>
      <c r="DD21" s="307">
        <v>-141</v>
      </c>
      <c r="DE21" s="307"/>
      <c r="DF21" s="307"/>
      <c r="DG21" s="307"/>
      <c r="DH21" s="307"/>
      <c r="DI21" s="28"/>
      <c r="DJ21" s="307">
        <f t="shared" si="0"/>
        <v>95.421279789829242</v>
      </c>
      <c r="DK21" s="307"/>
      <c r="DL21" s="307"/>
      <c r="DM21" s="307"/>
      <c r="DN21" s="32"/>
      <c r="DO21" s="32"/>
      <c r="DP21" s="28"/>
      <c r="DQ21" s="314">
        <v>2920</v>
      </c>
      <c r="DR21" s="314"/>
      <c r="DS21" s="314"/>
      <c r="DT21" s="314"/>
      <c r="DU21" s="314"/>
      <c r="DV21" s="314"/>
      <c r="DW21" s="28"/>
      <c r="DX21" s="310">
        <f t="shared" si="1"/>
        <v>3.5664383561643835</v>
      </c>
      <c r="DY21" s="310"/>
      <c r="DZ21" s="310"/>
      <c r="EA21" s="310"/>
      <c r="EB21" s="46"/>
      <c r="EC21" s="46"/>
      <c r="ED21" s="28"/>
      <c r="EE21" s="307">
        <v>140</v>
      </c>
      <c r="EF21" s="307"/>
      <c r="EG21" s="307"/>
      <c r="EH21" s="307"/>
      <c r="EI21" s="307"/>
      <c r="EJ21" s="28"/>
    </row>
    <row r="22" spans="1:143" ht="13.5" customHeight="1" x14ac:dyDescent="0.15">
      <c r="A22" s="492"/>
      <c r="B22" s="5"/>
      <c r="C22" s="160"/>
      <c r="D22" s="5"/>
      <c r="E22" s="5"/>
      <c r="F22" s="5"/>
      <c r="G22" s="5"/>
      <c r="H22" s="164"/>
      <c r="I22" s="164"/>
      <c r="J22" s="164"/>
      <c r="K22" s="164"/>
      <c r="L22" s="164"/>
      <c r="M22" s="164"/>
      <c r="N22" s="164"/>
      <c r="O22" s="17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2" t="str">
        <f>IF(V22="","",V22/AC22*100)</f>
        <v/>
      </c>
      <c r="AR22" s="22"/>
      <c r="AS22" s="22"/>
      <c r="AT22" s="22"/>
      <c r="AU22" s="22"/>
      <c r="AV22" s="22"/>
      <c r="AW22" s="2"/>
      <c r="AX22" s="2"/>
      <c r="AY22" s="2"/>
      <c r="AZ22" s="2"/>
      <c r="BA22" s="2"/>
      <c r="BB22" s="2"/>
      <c r="BC22" s="2"/>
      <c r="BD22" s="2"/>
      <c r="BE22" s="23" t="str">
        <f>IF(OR(O22="",AX22=""),"",O22/AX22)</f>
        <v/>
      </c>
      <c r="BF22" s="23"/>
      <c r="BG22" s="23"/>
      <c r="BH22" s="23"/>
      <c r="BI22" s="23"/>
      <c r="BJ22" s="23"/>
      <c r="BK22" s="2"/>
      <c r="BL22" s="2"/>
      <c r="BM22" s="2"/>
      <c r="BN22" s="2"/>
      <c r="BO22" s="2"/>
      <c r="BP22" s="2"/>
      <c r="BQ22" s="2"/>
      <c r="BR22" s="2"/>
      <c r="BS22" s="2"/>
      <c r="BT22" s="4"/>
      <c r="BU22" s="492"/>
      <c r="BV22" s="492"/>
      <c r="BW22" s="492"/>
      <c r="BX22" s="492"/>
      <c r="BY22" s="492"/>
      <c r="BZ22" s="492"/>
      <c r="CA22" s="492"/>
      <c r="CI22" s="493"/>
      <c r="DD22" s="2"/>
      <c r="DE22" s="2"/>
      <c r="DF22" s="2"/>
      <c r="DG22" s="2"/>
      <c r="DH22" s="2"/>
      <c r="DJ22" s="22"/>
      <c r="DK22" s="22"/>
      <c r="DL22" s="22"/>
      <c r="DM22" s="22"/>
      <c r="DQ22" s="2"/>
      <c r="DR22" s="2"/>
      <c r="DS22" s="2"/>
      <c r="DT22" s="2"/>
      <c r="DU22" s="2"/>
      <c r="DV22" s="2"/>
      <c r="DX22" s="23"/>
      <c r="DY22" s="23"/>
      <c r="DZ22" s="23"/>
      <c r="EA22" s="23"/>
      <c r="EE22" s="2"/>
      <c r="EF22" s="2"/>
      <c r="EG22" s="2"/>
      <c r="EH22" s="2"/>
      <c r="EI22" s="2"/>
      <c r="EK22" s="490"/>
      <c r="EL22" s="490"/>
      <c r="EM22" s="490"/>
    </row>
    <row r="23" spans="1:143" ht="13.5" customHeight="1" x14ac:dyDescent="0.15">
      <c r="A23" s="346" t="s">
        <v>363</v>
      </c>
      <c r="B23" s="346"/>
      <c r="C23" s="346"/>
      <c r="D23" s="346"/>
      <c r="E23" s="346"/>
      <c r="F23" s="346"/>
      <c r="G23" s="346"/>
      <c r="H23" s="323" t="s">
        <v>6</v>
      </c>
      <c r="I23" s="323"/>
      <c r="J23" s="323"/>
      <c r="K23" s="323"/>
      <c r="L23" s="323"/>
      <c r="M23" s="323"/>
      <c r="N23" s="324"/>
      <c r="O23" s="320">
        <f>V23+AC23</f>
        <v>107481</v>
      </c>
      <c r="P23" s="308"/>
      <c r="Q23" s="308"/>
      <c r="R23" s="308"/>
      <c r="S23" s="308"/>
      <c r="T23" s="308"/>
      <c r="U23" s="20"/>
      <c r="V23" s="313">
        <v>53046</v>
      </c>
      <c r="W23" s="313"/>
      <c r="X23" s="313"/>
      <c r="Y23" s="313"/>
      <c r="Z23" s="313"/>
      <c r="AA23" s="313"/>
      <c r="AB23" s="20"/>
      <c r="AC23" s="313">
        <v>54435</v>
      </c>
      <c r="AD23" s="313"/>
      <c r="AE23" s="313"/>
      <c r="AF23" s="313"/>
      <c r="AG23" s="313"/>
      <c r="AH23" s="313"/>
      <c r="AI23" s="20"/>
      <c r="AJ23" s="308">
        <v>1640</v>
      </c>
      <c r="AK23" s="308"/>
      <c r="AL23" s="308"/>
      <c r="AM23" s="308"/>
      <c r="AN23" s="308"/>
      <c r="AO23" s="22"/>
      <c r="AP23" s="20"/>
      <c r="AQ23" s="315">
        <f>IF(V23="","",V23/AC23*100)</f>
        <v>97.44833287406999</v>
      </c>
      <c r="AR23" s="315"/>
      <c r="AS23" s="315"/>
      <c r="AT23" s="315"/>
      <c r="AU23" s="22"/>
      <c r="AV23" s="22"/>
      <c r="AW23" s="20"/>
      <c r="AX23" s="308">
        <v>29518</v>
      </c>
      <c r="AY23" s="308"/>
      <c r="AZ23" s="308"/>
      <c r="BA23" s="308"/>
      <c r="BB23" s="308"/>
      <c r="BC23" s="308"/>
      <c r="BD23" s="20"/>
      <c r="BE23" s="309">
        <f>IF(OR(O23="",AX23=""),"",O23/AX23)</f>
        <v>3.6412019784538248</v>
      </c>
      <c r="BF23" s="309"/>
      <c r="BG23" s="309"/>
      <c r="BH23" s="309"/>
      <c r="BI23" s="23"/>
      <c r="BJ23" s="23"/>
      <c r="BK23" s="20"/>
      <c r="BL23" s="308">
        <f>O23/314.22</f>
        <v>342.05652090891726</v>
      </c>
      <c r="BM23" s="308"/>
      <c r="BN23" s="308"/>
      <c r="BO23" s="308"/>
      <c r="BP23" s="308"/>
      <c r="BQ23" s="22"/>
      <c r="BR23" s="19"/>
      <c r="BS23" s="19"/>
      <c r="BT23" s="15"/>
      <c r="BU23" s="346" t="s">
        <v>385</v>
      </c>
      <c r="BV23" s="346"/>
      <c r="BW23" s="346"/>
      <c r="BX23" s="346"/>
      <c r="BY23" s="346"/>
      <c r="BZ23" s="346"/>
      <c r="CA23" s="346"/>
      <c r="CB23" s="323" t="s">
        <v>6</v>
      </c>
      <c r="CC23" s="323"/>
      <c r="CD23" s="323"/>
      <c r="CE23" s="323"/>
      <c r="CF23" s="323"/>
      <c r="CG23" s="323"/>
      <c r="CH23" s="324"/>
      <c r="CI23" s="320">
        <f>CP23+CW23</f>
        <v>122829</v>
      </c>
      <c r="CJ23" s="308"/>
      <c r="CK23" s="308"/>
      <c r="CL23" s="308"/>
      <c r="CM23" s="308"/>
      <c r="CN23" s="308"/>
      <c r="CO23" s="20"/>
      <c r="CP23" s="313">
        <v>60632</v>
      </c>
      <c r="CQ23" s="313"/>
      <c r="CR23" s="313"/>
      <c r="CS23" s="313"/>
      <c r="CT23" s="313"/>
      <c r="CU23" s="313"/>
      <c r="CV23" s="20"/>
      <c r="CW23" s="313">
        <v>62197</v>
      </c>
      <c r="CX23" s="313"/>
      <c r="CY23" s="313"/>
      <c r="CZ23" s="313"/>
      <c r="DA23" s="313"/>
      <c r="DB23" s="313"/>
      <c r="DC23" s="20"/>
      <c r="DD23" s="308">
        <v>550</v>
      </c>
      <c r="DE23" s="308"/>
      <c r="DF23" s="308"/>
      <c r="DG23" s="308"/>
      <c r="DH23" s="308"/>
      <c r="DI23" s="20"/>
      <c r="DJ23" s="315">
        <f t="shared" ref="DJ23:DJ32" si="2">IF(CP23="","",CP23/CW23*100)</f>
        <v>97.483801469524252</v>
      </c>
      <c r="DK23" s="315"/>
      <c r="DL23" s="315"/>
      <c r="DM23" s="315"/>
      <c r="DN23" s="22"/>
      <c r="DO23" s="22"/>
      <c r="DP23" s="20"/>
      <c r="DQ23" s="308">
        <v>41510</v>
      </c>
      <c r="DR23" s="308"/>
      <c r="DS23" s="308"/>
      <c r="DT23" s="308"/>
      <c r="DU23" s="308"/>
      <c r="DV23" s="308"/>
      <c r="DW23" s="20"/>
      <c r="DX23" s="309">
        <f t="shared" ref="DX23:DX32" si="3">IF(OR(CI23="",DQ23=""),"",CI23/DQ23)</f>
        <v>2.9590219224283305</v>
      </c>
      <c r="DY23" s="309"/>
      <c r="DZ23" s="309"/>
      <c r="EA23" s="309"/>
      <c r="EB23" s="23"/>
      <c r="EC23" s="23"/>
      <c r="ED23" s="20"/>
      <c r="EE23" s="308">
        <f>CI23/314.81</f>
        <v>390.16867316794259</v>
      </c>
      <c r="EF23" s="308"/>
      <c r="EG23" s="308"/>
      <c r="EH23" s="308"/>
      <c r="EI23" s="308"/>
      <c r="EJ23" s="22"/>
    </row>
    <row r="24" spans="1:143" s="490" customFormat="1" ht="13.5" customHeight="1" x14ac:dyDescent="0.15">
      <c r="A24" s="491"/>
      <c r="B24" s="158"/>
      <c r="C24" s="159"/>
      <c r="D24" s="158"/>
      <c r="E24" s="158"/>
      <c r="F24" s="158"/>
      <c r="G24" s="158"/>
      <c r="H24" s="325" t="s">
        <v>7</v>
      </c>
      <c r="I24" s="325"/>
      <c r="J24" s="325"/>
      <c r="K24" s="325"/>
      <c r="L24" s="325"/>
      <c r="M24" s="325"/>
      <c r="N24" s="326"/>
      <c r="O24" s="322" t="s">
        <v>10</v>
      </c>
      <c r="P24" s="314"/>
      <c r="Q24" s="314"/>
      <c r="R24" s="314"/>
      <c r="S24" s="314"/>
      <c r="T24" s="314"/>
      <c r="U24" s="28"/>
      <c r="V24" s="314" t="s">
        <v>397</v>
      </c>
      <c r="W24" s="314"/>
      <c r="X24" s="314"/>
      <c r="Y24" s="314"/>
      <c r="Z24" s="314"/>
      <c r="AA24" s="314"/>
      <c r="AB24" s="28"/>
      <c r="AC24" s="314" t="s">
        <v>398</v>
      </c>
      <c r="AD24" s="314"/>
      <c r="AE24" s="314"/>
      <c r="AF24" s="314"/>
      <c r="AG24" s="314"/>
      <c r="AH24" s="314"/>
      <c r="AI24" s="28"/>
      <c r="AJ24" s="307" t="s">
        <v>397</v>
      </c>
      <c r="AK24" s="307"/>
      <c r="AL24" s="307"/>
      <c r="AM24" s="307"/>
      <c r="AN24" s="307"/>
      <c r="AO24" s="272"/>
      <c r="AP24" s="28"/>
      <c r="AQ24" s="307" t="s">
        <v>10</v>
      </c>
      <c r="AR24" s="307"/>
      <c r="AS24" s="307"/>
      <c r="AT24" s="307"/>
      <c r="AU24" s="272"/>
      <c r="AV24" s="272"/>
      <c r="AW24" s="28"/>
      <c r="AX24" s="314" t="s">
        <v>397</v>
      </c>
      <c r="AY24" s="314"/>
      <c r="AZ24" s="314"/>
      <c r="BA24" s="314"/>
      <c r="BB24" s="314"/>
      <c r="BC24" s="314"/>
      <c r="BD24" s="276"/>
      <c r="BE24" s="310" t="s">
        <v>397</v>
      </c>
      <c r="BF24" s="310"/>
      <c r="BG24" s="310"/>
      <c r="BH24" s="310"/>
      <c r="BI24" s="275"/>
      <c r="BJ24" s="275"/>
      <c r="BK24" s="28"/>
      <c r="BL24" s="307" t="s">
        <v>397</v>
      </c>
      <c r="BM24" s="307"/>
      <c r="BN24" s="307"/>
      <c r="BO24" s="307"/>
      <c r="BP24" s="307"/>
      <c r="BQ24" s="272"/>
      <c r="BR24" s="34"/>
      <c r="BS24" s="34"/>
      <c r="BT24" s="29"/>
      <c r="BU24" s="161"/>
      <c r="BV24" s="30"/>
      <c r="BW24" s="30"/>
      <c r="BX24" s="30"/>
      <c r="BY24" s="30"/>
      <c r="BZ24" s="30"/>
      <c r="CA24" s="30"/>
      <c r="CB24" s="325" t="s">
        <v>7</v>
      </c>
      <c r="CC24" s="325"/>
      <c r="CD24" s="325"/>
      <c r="CE24" s="325"/>
      <c r="CF24" s="325"/>
      <c r="CG24" s="325"/>
      <c r="CH24" s="326"/>
      <c r="CI24" s="321">
        <v>10421</v>
      </c>
      <c r="CJ24" s="307"/>
      <c r="CK24" s="307"/>
      <c r="CL24" s="307"/>
      <c r="CM24" s="307"/>
      <c r="CN24" s="307"/>
      <c r="CO24" s="28"/>
      <c r="CP24" s="314">
        <v>5096</v>
      </c>
      <c r="CQ24" s="314"/>
      <c r="CR24" s="314"/>
      <c r="CS24" s="314"/>
      <c r="CT24" s="314"/>
      <c r="CU24" s="314"/>
      <c r="CV24" s="28"/>
      <c r="CW24" s="314">
        <v>5325</v>
      </c>
      <c r="CX24" s="314"/>
      <c r="CY24" s="314"/>
      <c r="CZ24" s="314"/>
      <c r="DA24" s="314"/>
      <c r="DB24" s="314"/>
      <c r="DC24" s="28"/>
      <c r="DD24" s="307">
        <v>7</v>
      </c>
      <c r="DE24" s="307"/>
      <c r="DF24" s="307"/>
      <c r="DG24" s="307"/>
      <c r="DH24" s="307"/>
      <c r="DI24" s="28"/>
      <c r="DJ24" s="307">
        <f t="shared" si="2"/>
        <v>95.699530516431935</v>
      </c>
      <c r="DK24" s="307"/>
      <c r="DL24" s="307"/>
      <c r="DM24" s="307"/>
      <c r="DN24" s="32"/>
      <c r="DO24" s="32"/>
      <c r="DP24" s="28"/>
      <c r="DQ24" s="314">
        <v>2972</v>
      </c>
      <c r="DR24" s="314"/>
      <c r="DS24" s="314"/>
      <c r="DT24" s="314"/>
      <c r="DU24" s="314"/>
      <c r="DV24" s="314"/>
      <c r="DW24" s="28"/>
      <c r="DX24" s="310">
        <f t="shared" si="3"/>
        <v>3.506393001345895</v>
      </c>
      <c r="DY24" s="310"/>
      <c r="DZ24" s="310"/>
      <c r="EA24" s="310"/>
      <c r="EB24" s="46"/>
      <c r="EC24" s="46"/>
      <c r="ED24" s="28"/>
      <c r="EE24" s="307">
        <v>140</v>
      </c>
      <c r="EF24" s="307"/>
      <c r="EG24" s="307"/>
      <c r="EH24" s="307"/>
      <c r="EI24" s="307"/>
      <c r="EJ24" s="28"/>
    </row>
    <row r="25" spans="1:143" ht="13.5" customHeight="1" x14ac:dyDescent="0.15">
      <c r="A25" s="346" t="s">
        <v>364</v>
      </c>
      <c r="B25" s="346"/>
      <c r="C25" s="346"/>
      <c r="D25" s="346"/>
      <c r="E25" s="346"/>
      <c r="F25" s="346"/>
      <c r="G25" s="346"/>
      <c r="H25" s="323" t="s">
        <v>6</v>
      </c>
      <c r="I25" s="323"/>
      <c r="J25" s="323"/>
      <c r="K25" s="323"/>
      <c r="L25" s="323"/>
      <c r="M25" s="323"/>
      <c r="N25" s="324"/>
      <c r="O25" s="320">
        <f>V25+AC25</f>
        <v>108659</v>
      </c>
      <c r="P25" s="308"/>
      <c r="Q25" s="308"/>
      <c r="R25" s="308"/>
      <c r="S25" s="308"/>
      <c r="T25" s="308"/>
      <c r="U25" s="20"/>
      <c r="V25" s="313">
        <v>53715</v>
      </c>
      <c r="W25" s="313"/>
      <c r="X25" s="313"/>
      <c r="Y25" s="313"/>
      <c r="Z25" s="313"/>
      <c r="AA25" s="313"/>
      <c r="AB25" s="20"/>
      <c r="AC25" s="313">
        <v>54944</v>
      </c>
      <c r="AD25" s="313"/>
      <c r="AE25" s="313"/>
      <c r="AF25" s="313"/>
      <c r="AG25" s="313"/>
      <c r="AH25" s="313"/>
      <c r="AI25" s="20"/>
      <c r="AJ25" s="308">
        <f>O25-O20</f>
        <v>2818</v>
      </c>
      <c r="AK25" s="308"/>
      <c r="AL25" s="308"/>
      <c r="AM25" s="308"/>
      <c r="AN25" s="308"/>
      <c r="AO25" s="22"/>
      <c r="AP25" s="20"/>
      <c r="AQ25" s="315">
        <f>IF(V25="","",V25/AC25*100)</f>
        <v>97.763177052999424</v>
      </c>
      <c r="AR25" s="315"/>
      <c r="AS25" s="315"/>
      <c r="AT25" s="315"/>
      <c r="AU25" s="22"/>
      <c r="AV25" s="22"/>
      <c r="AW25" s="20"/>
      <c r="AX25" s="313">
        <v>29896</v>
      </c>
      <c r="AY25" s="313"/>
      <c r="AZ25" s="313"/>
      <c r="BA25" s="313"/>
      <c r="BB25" s="313"/>
      <c r="BC25" s="313"/>
      <c r="BD25" s="20"/>
      <c r="BE25" s="309">
        <f>IF(OR(O25="",AX25=""),"",O25/AX25)</f>
        <v>3.6345664971902596</v>
      </c>
      <c r="BF25" s="309"/>
      <c r="BG25" s="309"/>
      <c r="BH25" s="309"/>
      <c r="BI25" s="23"/>
      <c r="BJ25" s="23"/>
      <c r="BK25" s="20"/>
      <c r="BL25" s="308">
        <f>O25/314.22</f>
        <v>345.80548660174395</v>
      </c>
      <c r="BM25" s="308"/>
      <c r="BN25" s="308"/>
      <c r="BO25" s="308"/>
      <c r="BP25" s="308"/>
      <c r="BQ25" s="22"/>
      <c r="BR25" s="19"/>
      <c r="BS25" s="19"/>
      <c r="BT25" s="15"/>
      <c r="BU25" s="346" t="s">
        <v>386</v>
      </c>
      <c r="BV25" s="346"/>
      <c r="BW25" s="346"/>
      <c r="BX25" s="346"/>
      <c r="BY25" s="346"/>
      <c r="BZ25" s="346"/>
      <c r="CA25" s="346"/>
      <c r="CB25" s="323" t="s">
        <v>6</v>
      </c>
      <c r="CC25" s="323"/>
      <c r="CD25" s="323"/>
      <c r="CE25" s="323"/>
      <c r="CF25" s="323"/>
      <c r="CG25" s="323"/>
      <c r="CH25" s="324"/>
      <c r="CI25" s="320">
        <f>CP25+CW25</f>
        <v>123184</v>
      </c>
      <c r="CJ25" s="308"/>
      <c r="CK25" s="308"/>
      <c r="CL25" s="308"/>
      <c r="CM25" s="308"/>
      <c r="CN25" s="308"/>
      <c r="CO25" s="20"/>
      <c r="CP25" s="313">
        <v>60863</v>
      </c>
      <c r="CQ25" s="313"/>
      <c r="CR25" s="313"/>
      <c r="CS25" s="313"/>
      <c r="CT25" s="313"/>
      <c r="CU25" s="313"/>
      <c r="CV25" s="24"/>
      <c r="CW25" s="313">
        <v>62321</v>
      </c>
      <c r="CX25" s="313"/>
      <c r="CY25" s="313"/>
      <c r="CZ25" s="313"/>
      <c r="DA25" s="313"/>
      <c r="DB25" s="313"/>
      <c r="DC25" s="24"/>
      <c r="DD25" s="308">
        <v>355</v>
      </c>
      <c r="DE25" s="308"/>
      <c r="DF25" s="308"/>
      <c r="DG25" s="308"/>
      <c r="DH25" s="308"/>
      <c r="DI25" s="20"/>
      <c r="DJ25" s="315">
        <f t="shared" si="2"/>
        <v>97.660499671057906</v>
      </c>
      <c r="DK25" s="315"/>
      <c r="DL25" s="315"/>
      <c r="DM25" s="315"/>
      <c r="DN25" s="22"/>
      <c r="DO25" s="22"/>
      <c r="DP25" s="20"/>
      <c r="DQ25" s="313">
        <v>42208</v>
      </c>
      <c r="DR25" s="313"/>
      <c r="DS25" s="313"/>
      <c r="DT25" s="313"/>
      <c r="DU25" s="313"/>
      <c r="DV25" s="313"/>
      <c r="DW25" s="24"/>
      <c r="DX25" s="309">
        <f t="shared" si="3"/>
        <v>2.9184988627748294</v>
      </c>
      <c r="DY25" s="309"/>
      <c r="DZ25" s="309"/>
      <c r="EA25" s="309"/>
      <c r="EB25" s="23"/>
      <c r="EC25" s="23"/>
      <c r="ED25" s="20"/>
      <c r="EE25" s="308">
        <f>CI25/314.81</f>
        <v>391.29633747339665</v>
      </c>
      <c r="EF25" s="308"/>
      <c r="EG25" s="308"/>
      <c r="EH25" s="308"/>
      <c r="EI25" s="308"/>
      <c r="EJ25" s="22"/>
    </row>
    <row r="26" spans="1:143" s="490" customFormat="1" ht="13.5" customHeight="1" x14ac:dyDescent="0.15">
      <c r="A26" s="491"/>
      <c r="B26" s="158"/>
      <c r="C26" s="30"/>
      <c r="D26" s="30"/>
      <c r="E26" s="30"/>
      <c r="F26" s="30"/>
      <c r="G26" s="30"/>
      <c r="H26" s="325" t="s">
        <v>7</v>
      </c>
      <c r="I26" s="325"/>
      <c r="J26" s="325"/>
      <c r="K26" s="325"/>
      <c r="L26" s="325"/>
      <c r="M26" s="325"/>
      <c r="N26" s="326"/>
      <c r="O26" s="322" t="s">
        <v>10</v>
      </c>
      <c r="P26" s="314"/>
      <c r="Q26" s="314"/>
      <c r="R26" s="314"/>
      <c r="S26" s="314"/>
      <c r="T26" s="314"/>
      <c r="U26" s="28"/>
      <c r="V26" s="314" t="s">
        <v>397</v>
      </c>
      <c r="W26" s="314"/>
      <c r="X26" s="314"/>
      <c r="Y26" s="314"/>
      <c r="Z26" s="314"/>
      <c r="AA26" s="314"/>
      <c r="AB26" s="28"/>
      <c r="AC26" s="314" t="s">
        <v>398</v>
      </c>
      <c r="AD26" s="314"/>
      <c r="AE26" s="314"/>
      <c r="AF26" s="314"/>
      <c r="AG26" s="314"/>
      <c r="AH26" s="314"/>
      <c r="AI26" s="28"/>
      <c r="AJ26" s="307" t="s">
        <v>397</v>
      </c>
      <c r="AK26" s="307"/>
      <c r="AL26" s="307"/>
      <c r="AM26" s="307"/>
      <c r="AN26" s="307"/>
      <c r="AO26" s="272"/>
      <c r="AP26" s="28"/>
      <c r="AQ26" s="307" t="s">
        <v>397</v>
      </c>
      <c r="AR26" s="307"/>
      <c r="AS26" s="307"/>
      <c r="AT26" s="307"/>
      <c r="AU26" s="272"/>
      <c r="AV26" s="272"/>
      <c r="AW26" s="28"/>
      <c r="AX26" s="314" t="s">
        <v>397</v>
      </c>
      <c r="AY26" s="314"/>
      <c r="AZ26" s="314"/>
      <c r="BA26" s="314"/>
      <c r="BB26" s="314"/>
      <c r="BC26" s="314"/>
      <c r="BD26" s="276"/>
      <c r="BE26" s="310" t="s">
        <v>397</v>
      </c>
      <c r="BF26" s="310"/>
      <c r="BG26" s="310"/>
      <c r="BH26" s="310"/>
      <c r="BI26" s="275"/>
      <c r="BJ26" s="275"/>
      <c r="BK26" s="28"/>
      <c r="BL26" s="307" t="s">
        <v>397</v>
      </c>
      <c r="BM26" s="307"/>
      <c r="BN26" s="307"/>
      <c r="BO26" s="307"/>
      <c r="BP26" s="307"/>
      <c r="BQ26" s="272"/>
      <c r="BR26" s="34"/>
      <c r="BS26" s="34"/>
      <c r="BT26" s="29"/>
      <c r="BU26" s="161"/>
      <c r="BV26" s="30"/>
      <c r="BW26" s="30"/>
      <c r="BX26" s="30"/>
      <c r="BY26" s="30"/>
      <c r="BZ26" s="30"/>
      <c r="CA26" s="30"/>
      <c r="CB26" s="325" t="s">
        <v>7</v>
      </c>
      <c r="CC26" s="325"/>
      <c r="CD26" s="325"/>
      <c r="CE26" s="325"/>
      <c r="CF26" s="325"/>
      <c r="CG26" s="325"/>
      <c r="CH26" s="326"/>
      <c r="CI26" s="322">
        <v>10320</v>
      </c>
      <c r="CJ26" s="314"/>
      <c r="CK26" s="314"/>
      <c r="CL26" s="314"/>
      <c r="CM26" s="314"/>
      <c r="CN26" s="314"/>
      <c r="CO26" s="28"/>
      <c r="CP26" s="314">
        <v>5057</v>
      </c>
      <c r="CQ26" s="314"/>
      <c r="CR26" s="314"/>
      <c r="CS26" s="314"/>
      <c r="CT26" s="314"/>
      <c r="CU26" s="314"/>
      <c r="CV26" s="28"/>
      <c r="CW26" s="314">
        <v>5263</v>
      </c>
      <c r="CX26" s="314"/>
      <c r="CY26" s="314"/>
      <c r="CZ26" s="314"/>
      <c r="DA26" s="314"/>
      <c r="DB26" s="314"/>
      <c r="DC26" s="28"/>
      <c r="DD26" s="307">
        <v>-101</v>
      </c>
      <c r="DE26" s="307"/>
      <c r="DF26" s="307"/>
      <c r="DG26" s="307"/>
      <c r="DH26" s="307"/>
      <c r="DI26" s="28"/>
      <c r="DJ26" s="307">
        <f t="shared" si="2"/>
        <v>96.085882576477303</v>
      </c>
      <c r="DK26" s="307"/>
      <c r="DL26" s="307"/>
      <c r="DM26" s="307"/>
      <c r="DN26" s="32"/>
      <c r="DO26" s="32"/>
      <c r="DP26" s="28"/>
      <c r="DQ26" s="314">
        <v>3001</v>
      </c>
      <c r="DR26" s="314"/>
      <c r="DS26" s="314"/>
      <c r="DT26" s="314"/>
      <c r="DU26" s="314"/>
      <c r="DV26" s="314"/>
      <c r="DW26" s="28"/>
      <c r="DX26" s="310">
        <f t="shared" si="3"/>
        <v>3.4388537154281904</v>
      </c>
      <c r="DY26" s="310"/>
      <c r="DZ26" s="310"/>
      <c r="EA26" s="310"/>
      <c r="EB26" s="46"/>
      <c r="EC26" s="46"/>
      <c r="ED26" s="28"/>
      <c r="EE26" s="307">
        <v>139</v>
      </c>
      <c r="EF26" s="307"/>
      <c r="EG26" s="307"/>
      <c r="EH26" s="307"/>
      <c r="EI26" s="307"/>
      <c r="EJ26" s="32"/>
    </row>
    <row r="27" spans="1:143" ht="13.5" customHeight="1" x14ac:dyDescent="0.15">
      <c r="A27" s="346" t="s">
        <v>365</v>
      </c>
      <c r="B27" s="346"/>
      <c r="C27" s="346"/>
      <c r="D27" s="346"/>
      <c r="E27" s="346"/>
      <c r="F27" s="346"/>
      <c r="G27" s="346"/>
      <c r="H27" s="323" t="s">
        <v>6</v>
      </c>
      <c r="I27" s="323"/>
      <c r="J27" s="323"/>
      <c r="K27" s="323"/>
      <c r="L27" s="323"/>
      <c r="M27" s="323"/>
      <c r="N27" s="324"/>
      <c r="O27" s="320">
        <f>V27+AC27</f>
        <v>109971</v>
      </c>
      <c r="P27" s="308"/>
      <c r="Q27" s="308"/>
      <c r="R27" s="308"/>
      <c r="S27" s="308"/>
      <c r="T27" s="308"/>
      <c r="U27" s="20"/>
      <c r="V27" s="313">
        <v>54362</v>
      </c>
      <c r="W27" s="313"/>
      <c r="X27" s="313"/>
      <c r="Y27" s="313"/>
      <c r="Z27" s="313"/>
      <c r="AA27" s="313"/>
      <c r="AB27" s="20"/>
      <c r="AC27" s="313">
        <v>55609</v>
      </c>
      <c r="AD27" s="313"/>
      <c r="AE27" s="313"/>
      <c r="AF27" s="313"/>
      <c r="AG27" s="313"/>
      <c r="AH27" s="313"/>
      <c r="AI27" s="20"/>
      <c r="AJ27" s="308">
        <f>O27-O25</f>
        <v>1312</v>
      </c>
      <c r="AK27" s="308"/>
      <c r="AL27" s="308"/>
      <c r="AM27" s="308"/>
      <c r="AN27" s="308"/>
      <c r="AO27" s="22"/>
      <c r="AP27" s="20"/>
      <c r="AQ27" s="315">
        <f>IF(V27="","",V27/AC27*100)</f>
        <v>97.757557229944794</v>
      </c>
      <c r="AR27" s="315"/>
      <c r="AS27" s="315"/>
      <c r="AT27" s="315"/>
      <c r="AU27" s="22"/>
      <c r="AV27" s="22"/>
      <c r="AW27" s="20"/>
      <c r="AX27" s="313">
        <v>30279</v>
      </c>
      <c r="AY27" s="313"/>
      <c r="AZ27" s="313"/>
      <c r="BA27" s="313"/>
      <c r="BB27" s="313"/>
      <c r="BC27" s="313"/>
      <c r="BD27" s="20"/>
      <c r="BE27" s="309">
        <f>IF(OR(O27="",AX27=""),"",O27/AX27)</f>
        <v>3.6319231150302191</v>
      </c>
      <c r="BF27" s="309"/>
      <c r="BG27" s="309"/>
      <c r="BH27" s="309"/>
      <c r="BI27" s="23"/>
      <c r="BJ27" s="23"/>
      <c r="BK27" s="20"/>
      <c r="BL27" s="308">
        <f>O27/314.22</f>
        <v>349.98090509833872</v>
      </c>
      <c r="BM27" s="308"/>
      <c r="BN27" s="308"/>
      <c r="BO27" s="308"/>
      <c r="BP27" s="308"/>
      <c r="BQ27" s="22"/>
      <c r="BR27" s="20"/>
      <c r="BT27" s="15"/>
      <c r="BU27" s="345" t="s">
        <v>387</v>
      </c>
      <c r="BV27" s="345"/>
      <c r="BW27" s="345"/>
      <c r="BX27" s="345"/>
      <c r="BY27" s="345"/>
      <c r="BZ27" s="345"/>
      <c r="CA27" s="345"/>
      <c r="CB27" s="323" t="s">
        <v>6</v>
      </c>
      <c r="CC27" s="323"/>
      <c r="CD27" s="323"/>
      <c r="CE27" s="323"/>
      <c r="CF27" s="323"/>
      <c r="CG27" s="323"/>
      <c r="CH27" s="324"/>
      <c r="CI27" s="320">
        <f>CP27+CW27</f>
        <v>123766</v>
      </c>
      <c r="CJ27" s="308"/>
      <c r="CK27" s="308"/>
      <c r="CL27" s="308"/>
      <c r="CM27" s="308"/>
      <c r="CN27" s="308"/>
      <c r="CO27" s="20"/>
      <c r="CP27" s="313">
        <v>61142</v>
      </c>
      <c r="CQ27" s="313"/>
      <c r="CR27" s="313"/>
      <c r="CS27" s="313"/>
      <c r="CT27" s="313"/>
      <c r="CU27" s="313"/>
      <c r="CV27" s="20"/>
      <c r="CW27" s="313">
        <v>62624</v>
      </c>
      <c r="CX27" s="313"/>
      <c r="CY27" s="313"/>
      <c r="CZ27" s="313"/>
      <c r="DA27" s="313"/>
      <c r="DB27" s="313"/>
      <c r="DC27" s="20"/>
      <c r="DD27" s="308">
        <v>582</v>
      </c>
      <c r="DE27" s="308"/>
      <c r="DF27" s="308"/>
      <c r="DG27" s="308"/>
      <c r="DH27" s="308"/>
      <c r="DI27" s="20"/>
      <c r="DJ27" s="315">
        <f t="shared" si="2"/>
        <v>97.633495145631059</v>
      </c>
      <c r="DK27" s="315"/>
      <c r="DL27" s="315"/>
      <c r="DM27" s="315"/>
      <c r="DN27" s="22"/>
      <c r="DO27" s="22"/>
      <c r="DP27" s="20"/>
      <c r="DQ27" s="313">
        <v>42932</v>
      </c>
      <c r="DR27" s="313"/>
      <c r="DS27" s="313"/>
      <c r="DT27" s="313"/>
      <c r="DU27" s="313"/>
      <c r="DV27" s="313"/>
      <c r="DW27" s="20"/>
      <c r="DX27" s="309">
        <f t="shared" si="3"/>
        <v>2.882837976334669</v>
      </c>
      <c r="DY27" s="309"/>
      <c r="DZ27" s="309"/>
      <c r="EA27" s="309"/>
      <c r="EB27" s="23"/>
      <c r="EC27" s="23"/>
      <c r="ED27" s="20"/>
      <c r="EE27" s="308">
        <f>CI27/314.81</f>
        <v>393.14507163050729</v>
      </c>
      <c r="EF27" s="308"/>
      <c r="EG27" s="308"/>
      <c r="EH27" s="308"/>
      <c r="EI27" s="308"/>
      <c r="EJ27" s="22"/>
    </row>
    <row r="28" spans="1:143" s="490" customFormat="1" ht="13.5" customHeight="1" x14ac:dyDescent="0.15">
      <c r="A28" s="491"/>
      <c r="B28" s="158"/>
      <c r="C28" s="30"/>
      <c r="D28" s="30"/>
      <c r="E28" s="30"/>
      <c r="F28" s="30"/>
      <c r="G28" s="30"/>
      <c r="H28" s="325" t="s">
        <v>7</v>
      </c>
      <c r="I28" s="325"/>
      <c r="J28" s="325"/>
      <c r="K28" s="325"/>
      <c r="L28" s="325"/>
      <c r="M28" s="325"/>
      <c r="N28" s="326"/>
      <c r="O28" s="322">
        <v>10006</v>
      </c>
      <c r="P28" s="314"/>
      <c r="Q28" s="314"/>
      <c r="R28" s="314"/>
      <c r="S28" s="314"/>
      <c r="T28" s="314"/>
      <c r="U28" s="28"/>
      <c r="V28" s="312">
        <v>4923</v>
      </c>
      <c r="W28" s="312"/>
      <c r="X28" s="312"/>
      <c r="Y28" s="312"/>
      <c r="Z28" s="312"/>
      <c r="AA28" s="312"/>
      <c r="AB28" s="28"/>
      <c r="AC28" s="312">
        <v>5083</v>
      </c>
      <c r="AD28" s="312"/>
      <c r="AE28" s="312"/>
      <c r="AF28" s="312"/>
      <c r="AG28" s="312"/>
      <c r="AH28" s="312"/>
      <c r="AI28" s="28"/>
      <c r="AJ28" s="307" t="s">
        <v>397</v>
      </c>
      <c r="AK28" s="307"/>
      <c r="AL28" s="307"/>
      <c r="AM28" s="307"/>
      <c r="AN28" s="307"/>
      <c r="AO28" s="272"/>
      <c r="AP28" s="28"/>
      <c r="AQ28" s="307">
        <f>IF(V28="","",V28/AC28*100)</f>
        <v>96.8522526067283</v>
      </c>
      <c r="AR28" s="307"/>
      <c r="AS28" s="307"/>
      <c r="AT28" s="307"/>
      <c r="AU28" s="32"/>
      <c r="AV28" s="32"/>
      <c r="AW28" s="28"/>
      <c r="AX28" s="312">
        <v>2368</v>
      </c>
      <c r="AY28" s="312"/>
      <c r="AZ28" s="312"/>
      <c r="BA28" s="312"/>
      <c r="BB28" s="312"/>
      <c r="BC28" s="312"/>
      <c r="BD28" s="28"/>
      <c r="BE28" s="310">
        <f>IF(OR(O28="",AX28=""),"",O28/AX28)</f>
        <v>4.225506756756757</v>
      </c>
      <c r="BF28" s="310"/>
      <c r="BG28" s="310"/>
      <c r="BH28" s="310"/>
      <c r="BI28" s="46"/>
      <c r="BJ28" s="46"/>
      <c r="BK28" s="28"/>
      <c r="BL28" s="307">
        <v>134.30000000000001</v>
      </c>
      <c r="BM28" s="307"/>
      <c r="BN28" s="307"/>
      <c r="BO28" s="307"/>
      <c r="BP28" s="307"/>
      <c r="BQ28" s="32"/>
      <c r="BR28" s="28"/>
      <c r="BS28" s="29" t="s">
        <v>5</v>
      </c>
      <c r="BT28" s="29"/>
      <c r="BU28" s="172"/>
      <c r="BV28" s="39"/>
      <c r="BW28" s="39"/>
      <c r="BX28" s="39"/>
      <c r="BY28" s="39"/>
      <c r="BZ28" s="39"/>
      <c r="CA28" s="39"/>
      <c r="CB28" s="325" t="s">
        <v>7</v>
      </c>
      <c r="CC28" s="325"/>
      <c r="CD28" s="325"/>
      <c r="CE28" s="325"/>
      <c r="CF28" s="325"/>
      <c r="CG28" s="325"/>
      <c r="CH28" s="326"/>
      <c r="CI28" s="322">
        <v>10259</v>
      </c>
      <c r="CJ28" s="314"/>
      <c r="CK28" s="314"/>
      <c r="CL28" s="314"/>
      <c r="CM28" s="314"/>
      <c r="CN28" s="314"/>
      <c r="CO28" s="28"/>
      <c r="CP28" s="312">
        <v>5039</v>
      </c>
      <c r="CQ28" s="312"/>
      <c r="CR28" s="312"/>
      <c r="CS28" s="312"/>
      <c r="CT28" s="312"/>
      <c r="CU28" s="312"/>
      <c r="CV28" s="28"/>
      <c r="CW28" s="312">
        <v>5220</v>
      </c>
      <c r="CX28" s="312"/>
      <c r="CY28" s="312"/>
      <c r="CZ28" s="312"/>
      <c r="DA28" s="312"/>
      <c r="DB28" s="312"/>
      <c r="DC28" s="28"/>
      <c r="DD28" s="307">
        <v>-61</v>
      </c>
      <c r="DE28" s="307"/>
      <c r="DF28" s="307"/>
      <c r="DG28" s="307"/>
      <c r="DH28" s="307"/>
      <c r="DI28" s="28"/>
      <c r="DJ28" s="307">
        <f t="shared" si="2"/>
        <v>96.532567049808421</v>
      </c>
      <c r="DK28" s="307"/>
      <c r="DL28" s="307"/>
      <c r="DM28" s="307"/>
      <c r="DN28" s="32"/>
      <c r="DO28" s="32"/>
      <c r="DP28" s="28"/>
      <c r="DQ28" s="312">
        <v>3019</v>
      </c>
      <c r="DR28" s="312"/>
      <c r="DS28" s="312"/>
      <c r="DT28" s="312"/>
      <c r="DU28" s="312"/>
      <c r="DV28" s="312"/>
      <c r="DW28" s="28"/>
      <c r="DX28" s="310">
        <f t="shared" si="3"/>
        <v>3.3981450811526996</v>
      </c>
      <c r="DY28" s="310"/>
      <c r="DZ28" s="310"/>
      <c r="EA28" s="310"/>
      <c r="EB28" s="46"/>
      <c r="EC28" s="46"/>
      <c r="ED28" s="28"/>
      <c r="EE28" s="307">
        <v>138</v>
      </c>
      <c r="EF28" s="307"/>
      <c r="EG28" s="307"/>
      <c r="EH28" s="307"/>
      <c r="EI28" s="307"/>
      <c r="EJ28" s="28"/>
    </row>
    <row r="29" spans="1:143" ht="13.5" customHeight="1" x14ac:dyDescent="0.15">
      <c r="A29" s="346" t="s">
        <v>366</v>
      </c>
      <c r="B29" s="346"/>
      <c r="C29" s="346"/>
      <c r="D29" s="346"/>
      <c r="E29" s="346"/>
      <c r="F29" s="346"/>
      <c r="G29" s="346"/>
      <c r="H29" s="323" t="s">
        <v>6</v>
      </c>
      <c r="I29" s="323"/>
      <c r="J29" s="323"/>
      <c r="K29" s="323"/>
      <c r="L29" s="323"/>
      <c r="M29" s="323"/>
      <c r="N29" s="324"/>
      <c r="O29" s="320">
        <f>V29+AC29</f>
        <v>110751</v>
      </c>
      <c r="P29" s="308"/>
      <c r="Q29" s="308"/>
      <c r="R29" s="308"/>
      <c r="S29" s="308"/>
      <c r="T29" s="308"/>
      <c r="U29" s="20"/>
      <c r="V29" s="313">
        <v>54785</v>
      </c>
      <c r="W29" s="313"/>
      <c r="X29" s="313"/>
      <c r="Y29" s="313"/>
      <c r="Z29" s="313"/>
      <c r="AA29" s="313"/>
      <c r="AB29" s="20"/>
      <c r="AC29" s="313">
        <v>55966</v>
      </c>
      <c r="AD29" s="313"/>
      <c r="AE29" s="313"/>
      <c r="AF29" s="313"/>
      <c r="AG29" s="313"/>
      <c r="AH29" s="313"/>
      <c r="AI29" s="20"/>
      <c r="AJ29" s="308">
        <f>O29-O27</f>
        <v>780</v>
      </c>
      <c r="AK29" s="308"/>
      <c r="AL29" s="308"/>
      <c r="AM29" s="308"/>
      <c r="AN29" s="308"/>
      <c r="AO29" s="22"/>
      <c r="AP29" s="20"/>
      <c r="AQ29" s="315">
        <f>IF(V29="","",V29/AC29*100)</f>
        <v>97.889790229782363</v>
      </c>
      <c r="AR29" s="315"/>
      <c r="AS29" s="315"/>
      <c r="AT29" s="315"/>
      <c r="AU29" s="22"/>
      <c r="AV29" s="22"/>
      <c r="AW29" s="20"/>
      <c r="AX29" s="313">
        <v>30721</v>
      </c>
      <c r="AY29" s="313"/>
      <c r="AZ29" s="313"/>
      <c r="BA29" s="313"/>
      <c r="BB29" s="313"/>
      <c r="BC29" s="313"/>
      <c r="BD29" s="20"/>
      <c r="BE29" s="309">
        <f>IF(OR(O29="",AX29=""),"",O29/AX29)</f>
        <v>3.6050584290875949</v>
      </c>
      <c r="BF29" s="309"/>
      <c r="BG29" s="309"/>
      <c r="BH29" s="309"/>
      <c r="BI29" s="23"/>
      <c r="BJ29" s="23"/>
      <c r="BK29" s="20"/>
      <c r="BL29" s="308">
        <f>O29/314.22</f>
        <v>352.46324231430208</v>
      </c>
      <c r="BM29" s="308"/>
      <c r="BN29" s="308"/>
      <c r="BO29" s="308"/>
      <c r="BP29" s="308"/>
      <c r="BQ29" s="22"/>
      <c r="BT29" s="15"/>
      <c r="BU29" s="345" t="s">
        <v>388</v>
      </c>
      <c r="BV29" s="345"/>
      <c r="BW29" s="345"/>
      <c r="BX29" s="345"/>
      <c r="BY29" s="345"/>
      <c r="BZ29" s="345"/>
      <c r="CA29" s="345"/>
      <c r="CB29" s="323" t="s">
        <v>6</v>
      </c>
      <c r="CC29" s="323"/>
      <c r="CD29" s="323"/>
      <c r="CE29" s="323"/>
      <c r="CF29" s="323"/>
      <c r="CG29" s="323"/>
      <c r="CH29" s="324"/>
      <c r="CI29" s="320">
        <f>CP29+CW29</f>
        <v>123802</v>
      </c>
      <c r="CJ29" s="308"/>
      <c r="CK29" s="308"/>
      <c r="CL29" s="308"/>
      <c r="CM29" s="308"/>
      <c r="CN29" s="308"/>
      <c r="CO29" s="20"/>
      <c r="CP29" s="313">
        <v>61182</v>
      </c>
      <c r="CQ29" s="313"/>
      <c r="CR29" s="313"/>
      <c r="CS29" s="313"/>
      <c r="CT29" s="313"/>
      <c r="CU29" s="313"/>
      <c r="CV29" s="20"/>
      <c r="CW29" s="313">
        <v>62620</v>
      </c>
      <c r="CX29" s="313"/>
      <c r="CY29" s="313"/>
      <c r="CZ29" s="313"/>
      <c r="DA29" s="313"/>
      <c r="DB29" s="313"/>
      <c r="DC29" s="20"/>
      <c r="DD29" s="308">
        <v>36</v>
      </c>
      <c r="DE29" s="308"/>
      <c r="DF29" s="308"/>
      <c r="DG29" s="308"/>
      <c r="DH29" s="308"/>
      <c r="DI29" s="20"/>
      <c r="DJ29" s="315">
        <f t="shared" si="2"/>
        <v>97.703609070584477</v>
      </c>
      <c r="DK29" s="315"/>
      <c r="DL29" s="315"/>
      <c r="DM29" s="315"/>
      <c r="DN29" s="22"/>
      <c r="DO29" s="22"/>
      <c r="DP29" s="20"/>
      <c r="DQ29" s="313">
        <v>43481</v>
      </c>
      <c r="DR29" s="313"/>
      <c r="DS29" s="313"/>
      <c r="DT29" s="313"/>
      <c r="DU29" s="313"/>
      <c r="DV29" s="313"/>
      <c r="DW29" s="20"/>
      <c r="DX29" s="309">
        <f t="shared" si="3"/>
        <v>2.8472666222028011</v>
      </c>
      <c r="DY29" s="309"/>
      <c r="DZ29" s="309"/>
      <c r="EA29" s="309"/>
      <c r="EB29" s="23"/>
      <c r="EC29" s="23"/>
      <c r="ED29" s="20"/>
      <c r="EE29" s="308">
        <f>CI29/314.81</f>
        <v>393.25942632063783</v>
      </c>
      <c r="EF29" s="308"/>
      <c r="EG29" s="308"/>
      <c r="EH29" s="308"/>
      <c r="EI29" s="308"/>
      <c r="EJ29" s="22"/>
    </row>
    <row r="30" spans="1:143" s="490" customFormat="1" ht="13.5" customHeight="1" x14ac:dyDescent="0.15">
      <c r="A30" s="491"/>
      <c r="B30" s="158"/>
      <c r="C30" s="30"/>
      <c r="D30" s="30"/>
      <c r="E30" s="30"/>
      <c r="F30" s="30"/>
      <c r="G30" s="30"/>
      <c r="H30" s="325" t="s">
        <v>7</v>
      </c>
      <c r="I30" s="325"/>
      <c r="J30" s="325"/>
      <c r="K30" s="325"/>
      <c r="L30" s="325"/>
      <c r="M30" s="325"/>
      <c r="N30" s="326"/>
      <c r="O30" s="322" t="s">
        <v>10</v>
      </c>
      <c r="P30" s="314"/>
      <c r="Q30" s="314"/>
      <c r="R30" s="314"/>
      <c r="S30" s="314"/>
      <c r="T30" s="314"/>
      <c r="U30" s="28"/>
      <c r="V30" s="314" t="s">
        <v>397</v>
      </c>
      <c r="W30" s="314"/>
      <c r="X30" s="314"/>
      <c r="Y30" s="314"/>
      <c r="Z30" s="314"/>
      <c r="AA30" s="314"/>
      <c r="AB30" s="28"/>
      <c r="AC30" s="314" t="s">
        <v>398</v>
      </c>
      <c r="AD30" s="314"/>
      <c r="AE30" s="314"/>
      <c r="AF30" s="314"/>
      <c r="AG30" s="314"/>
      <c r="AH30" s="314"/>
      <c r="AI30" s="28"/>
      <c r="AJ30" s="307" t="s">
        <v>397</v>
      </c>
      <c r="AK30" s="307"/>
      <c r="AL30" s="307"/>
      <c r="AM30" s="307"/>
      <c r="AN30" s="307"/>
      <c r="AO30" s="272"/>
      <c r="AP30" s="28"/>
      <c r="AQ30" s="307" t="s">
        <v>397</v>
      </c>
      <c r="AR30" s="307"/>
      <c r="AS30" s="307"/>
      <c r="AT30" s="307"/>
      <c r="AU30" s="272"/>
      <c r="AV30" s="272"/>
      <c r="AW30" s="28"/>
      <c r="AX30" s="314" t="s">
        <v>397</v>
      </c>
      <c r="AY30" s="314"/>
      <c r="AZ30" s="314"/>
      <c r="BA30" s="314"/>
      <c r="BB30" s="314"/>
      <c r="BC30" s="314"/>
      <c r="BD30" s="276"/>
      <c r="BE30" s="310" t="s">
        <v>397</v>
      </c>
      <c r="BF30" s="310"/>
      <c r="BG30" s="310"/>
      <c r="BH30" s="310"/>
      <c r="BI30" s="275"/>
      <c r="BJ30" s="275"/>
      <c r="BK30" s="28"/>
      <c r="BL30" s="307" t="s">
        <v>397</v>
      </c>
      <c r="BM30" s="307"/>
      <c r="BN30" s="307"/>
      <c r="BO30" s="307"/>
      <c r="BP30" s="307"/>
      <c r="BQ30" s="272"/>
      <c r="BT30" s="29"/>
      <c r="BU30" s="173"/>
      <c r="BV30" s="30"/>
      <c r="BW30" s="30"/>
      <c r="BX30" s="30"/>
      <c r="BY30" s="30"/>
      <c r="BZ30" s="30"/>
      <c r="CA30" s="30"/>
      <c r="CB30" s="325" t="s">
        <v>7</v>
      </c>
      <c r="CC30" s="325"/>
      <c r="CD30" s="325"/>
      <c r="CE30" s="325"/>
      <c r="CF30" s="325"/>
      <c r="CG30" s="325"/>
      <c r="CH30" s="326"/>
      <c r="CI30" s="322">
        <v>10119</v>
      </c>
      <c r="CJ30" s="314"/>
      <c r="CK30" s="314"/>
      <c r="CL30" s="314"/>
      <c r="CM30" s="314"/>
      <c r="CN30" s="314"/>
      <c r="CO30" s="28"/>
      <c r="CP30" s="314">
        <v>4963</v>
      </c>
      <c r="CQ30" s="314"/>
      <c r="CR30" s="314"/>
      <c r="CS30" s="314"/>
      <c r="CT30" s="314"/>
      <c r="CU30" s="314"/>
      <c r="CV30" s="28"/>
      <c r="CW30" s="314">
        <v>5156</v>
      </c>
      <c r="CX30" s="314"/>
      <c r="CY30" s="314"/>
      <c r="CZ30" s="314"/>
      <c r="DA30" s="314"/>
      <c r="DB30" s="314"/>
      <c r="DC30" s="28"/>
      <c r="DD30" s="307">
        <v>-140</v>
      </c>
      <c r="DE30" s="307"/>
      <c r="DF30" s="307"/>
      <c r="DG30" s="307"/>
      <c r="DH30" s="307"/>
      <c r="DI30" s="28"/>
      <c r="DJ30" s="307">
        <f t="shared" si="2"/>
        <v>96.256788207913118</v>
      </c>
      <c r="DK30" s="307"/>
      <c r="DL30" s="307"/>
      <c r="DM30" s="307"/>
      <c r="DN30" s="32"/>
      <c r="DO30" s="32"/>
      <c r="DP30" s="28"/>
      <c r="DQ30" s="314">
        <v>3054</v>
      </c>
      <c r="DR30" s="314"/>
      <c r="DS30" s="314"/>
      <c r="DT30" s="314"/>
      <c r="DU30" s="314"/>
      <c r="DV30" s="314"/>
      <c r="DW30" s="28"/>
      <c r="DX30" s="310">
        <f t="shared" si="3"/>
        <v>3.3133595284872297</v>
      </c>
      <c r="DY30" s="310"/>
      <c r="DZ30" s="310"/>
      <c r="EA30" s="310"/>
      <c r="EB30" s="46"/>
      <c r="EC30" s="46"/>
      <c r="ED30" s="28"/>
      <c r="EE30" s="307">
        <v>136</v>
      </c>
      <c r="EF30" s="307"/>
      <c r="EG30" s="307"/>
      <c r="EH30" s="307"/>
      <c r="EI30" s="307"/>
      <c r="EJ30" s="28"/>
    </row>
    <row r="31" spans="1:143" ht="13.5" customHeight="1" x14ac:dyDescent="0.15">
      <c r="A31" s="346" t="s">
        <v>367</v>
      </c>
      <c r="B31" s="346"/>
      <c r="C31" s="346"/>
      <c r="D31" s="346"/>
      <c r="E31" s="346"/>
      <c r="F31" s="346"/>
      <c r="G31" s="346"/>
      <c r="H31" s="323" t="s">
        <v>6</v>
      </c>
      <c r="I31" s="323"/>
      <c r="J31" s="323"/>
      <c r="K31" s="323"/>
      <c r="L31" s="323"/>
      <c r="M31" s="323"/>
      <c r="N31" s="324"/>
      <c r="O31" s="320">
        <f>V31+AC31</f>
        <v>111858</v>
      </c>
      <c r="P31" s="308"/>
      <c r="Q31" s="308"/>
      <c r="R31" s="308"/>
      <c r="S31" s="308"/>
      <c r="T31" s="308"/>
      <c r="U31" s="20"/>
      <c r="V31" s="313">
        <v>55378</v>
      </c>
      <c r="W31" s="313"/>
      <c r="X31" s="313"/>
      <c r="Y31" s="313"/>
      <c r="Z31" s="313"/>
      <c r="AA31" s="313"/>
      <c r="AB31" s="20"/>
      <c r="AC31" s="313">
        <v>56480</v>
      </c>
      <c r="AD31" s="313"/>
      <c r="AE31" s="313"/>
      <c r="AF31" s="313"/>
      <c r="AG31" s="313"/>
      <c r="AH31" s="313"/>
      <c r="AI31" s="20"/>
      <c r="AJ31" s="308">
        <f>O31-O29</f>
        <v>1107</v>
      </c>
      <c r="AK31" s="308"/>
      <c r="AL31" s="308"/>
      <c r="AM31" s="308"/>
      <c r="AN31" s="308"/>
      <c r="AO31" s="22"/>
      <c r="AP31" s="20"/>
      <c r="AQ31" s="315">
        <f>IF(V31="","",V31/AC31*100)</f>
        <v>98.048866855524068</v>
      </c>
      <c r="AR31" s="315"/>
      <c r="AS31" s="315"/>
      <c r="AT31" s="315"/>
      <c r="AU31" s="22"/>
      <c r="AV31" s="22"/>
      <c r="AW31" s="20"/>
      <c r="AX31" s="313">
        <v>31220</v>
      </c>
      <c r="AY31" s="313"/>
      <c r="AZ31" s="313"/>
      <c r="BA31" s="313"/>
      <c r="BB31" s="313"/>
      <c r="BC31" s="313"/>
      <c r="BD31" s="20"/>
      <c r="BE31" s="309">
        <f>IF(OR(O31="",AX31=""),"",O31/AX31)</f>
        <v>3.5828955797565665</v>
      </c>
      <c r="BF31" s="309"/>
      <c r="BG31" s="309"/>
      <c r="BH31" s="309"/>
      <c r="BI31" s="23"/>
      <c r="BJ31" s="23"/>
      <c r="BK31" s="20"/>
      <c r="BL31" s="308">
        <f>O31/314.22</f>
        <v>355.98625167080388</v>
      </c>
      <c r="BM31" s="308"/>
      <c r="BN31" s="308"/>
      <c r="BO31" s="308"/>
      <c r="BP31" s="308"/>
      <c r="BQ31" s="22"/>
      <c r="BT31" s="15"/>
      <c r="BU31" s="345" t="s">
        <v>389</v>
      </c>
      <c r="BV31" s="345"/>
      <c r="BW31" s="345"/>
      <c r="BX31" s="345"/>
      <c r="BY31" s="345"/>
      <c r="BZ31" s="345"/>
      <c r="CA31" s="345"/>
      <c r="CB31" s="323" t="s">
        <v>6</v>
      </c>
      <c r="CC31" s="323"/>
      <c r="CD31" s="323"/>
      <c r="CE31" s="323"/>
      <c r="CF31" s="323"/>
      <c r="CG31" s="323"/>
      <c r="CH31" s="324"/>
      <c r="CI31" s="320">
        <f>CP31+CW31</f>
        <v>123842</v>
      </c>
      <c r="CJ31" s="308"/>
      <c r="CK31" s="308"/>
      <c r="CL31" s="308"/>
      <c r="CM31" s="308"/>
      <c r="CN31" s="308"/>
      <c r="CO31" s="27"/>
      <c r="CP31" s="313">
        <v>61282</v>
      </c>
      <c r="CQ31" s="313"/>
      <c r="CR31" s="313"/>
      <c r="CS31" s="313"/>
      <c r="CT31" s="313"/>
      <c r="CU31" s="313"/>
      <c r="CV31" s="20"/>
      <c r="CW31" s="313">
        <v>62560</v>
      </c>
      <c r="CX31" s="313"/>
      <c r="CY31" s="313"/>
      <c r="CZ31" s="313"/>
      <c r="DA31" s="313"/>
      <c r="DB31" s="313"/>
      <c r="DC31" s="20"/>
      <c r="DD31" s="308">
        <v>40</v>
      </c>
      <c r="DE31" s="308"/>
      <c r="DF31" s="308"/>
      <c r="DG31" s="308"/>
      <c r="DH31" s="308"/>
      <c r="DI31" s="20"/>
      <c r="DJ31" s="315">
        <f t="shared" si="2"/>
        <v>97.957161125319686</v>
      </c>
      <c r="DK31" s="315"/>
      <c r="DL31" s="315"/>
      <c r="DM31" s="315"/>
      <c r="DN31" s="22"/>
      <c r="DO31" s="22"/>
      <c r="DP31" s="20"/>
      <c r="DQ31" s="313">
        <v>44164</v>
      </c>
      <c r="DR31" s="313"/>
      <c r="DS31" s="313"/>
      <c r="DT31" s="313"/>
      <c r="DU31" s="313"/>
      <c r="DV31" s="313"/>
      <c r="DW31" s="20"/>
      <c r="DX31" s="309">
        <f t="shared" si="3"/>
        <v>2.8041391178335298</v>
      </c>
      <c r="DY31" s="309"/>
      <c r="DZ31" s="309"/>
      <c r="EA31" s="309"/>
      <c r="EB31" s="23"/>
      <c r="EC31" s="23"/>
      <c r="ED31" s="20"/>
      <c r="EE31" s="308">
        <f>CI31/314.81</f>
        <v>393.38648708744955</v>
      </c>
      <c r="EF31" s="308"/>
      <c r="EG31" s="308"/>
      <c r="EH31" s="308"/>
      <c r="EI31" s="308"/>
      <c r="EJ31" s="22"/>
    </row>
    <row r="32" spans="1:143" s="490" customFormat="1" ht="13.5" customHeight="1" x14ac:dyDescent="0.15">
      <c r="A32" s="491"/>
      <c r="B32" s="158"/>
      <c r="C32" s="30"/>
      <c r="D32" s="30"/>
      <c r="E32" s="30"/>
      <c r="F32" s="30"/>
      <c r="G32" s="30"/>
      <c r="H32" s="325" t="s">
        <v>7</v>
      </c>
      <c r="I32" s="325"/>
      <c r="J32" s="325"/>
      <c r="K32" s="325"/>
      <c r="L32" s="325"/>
      <c r="M32" s="325"/>
      <c r="N32" s="326"/>
      <c r="O32" s="322" t="s">
        <v>10</v>
      </c>
      <c r="P32" s="314"/>
      <c r="Q32" s="314"/>
      <c r="R32" s="314"/>
      <c r="S32" s="314"/>
      <c r="T32" s="314"/>
      <c r="U32" s="28"/>
      <c r="V32" s="314" t="s">
        <v>397</v>
      </c>
      <c r="W32" s="314"/>
      <c r="X32" s="314"/>
      <c r="Y32" s="314"/>
      <c r="Z32" s="314"/>
      <c r="AA32" s="314"/>
      <c r="AB32" s="28"/>
      <c r="AC32" s="314" t="s">
        <v>398</v>
      </c>
      <c r="AD32" s="314"/>
      <c r="AE32" s="314"/>
      <c r="AF32" s="314"/>
      <c r="AG32" s="314"/>
      <c r="AH32" s="314"/>
      <c r="AI32" s="28"/>
      <c r="AJ32" s="307" t="s">
        <v>397</v>
      </c>
      <c r="AK32" s="307"/>
      <c r="AL32" s="307"/>
      <c r="AM32" s="307"/>
      <c r="AN32" s="307"/>
      <c r="AO32" s="272"/>
      <c r="AP32" s="28"/>
      <c r="AQ32" s="307" t="s">
        <v>397</v>
      </c>
      <c r="AR32" s="307"/>
      <c r="AS32" s="307"/>
      <c r="AT32" s="307"/>
      <c r="AU32" s="272"/>
      <c r="AV32" s="272"/>
      <c r="AW32" s="28"/>
      <c r="AX32" s="314" t="s">
        <v>397</v>
      </c>
      <c r="AY32" s="314"/>
      <c r="AZ32" s="314"/>
      <c r="BA32" s="314"/>
      <c r="BB32" s="314"/>
      <c r="BC32" s="314"/>
      <c r="BD32" s="276"/>
      <c r="BE32" s="310" t="s">
        <v>397</v>
      </c>
      <c r="BF32" s="310"/>
      <c r="BG32" s="310"/>
      <c r="BH32" s="310"/>
      <c r="BI32" s="275"/>
      <c r="BJ32" s="275"/>
      <c r="BK32" s="28"/>
      <c r="BL32" s="307" t="s">
        <v>397</v>
      </c>
      <c r="BM32" s="307"/>
      <c r="BN32" s="307"/>
      <c r="BO32" s="307"/>
      <c r="BP32" s="307"/>
      <c r="BQ32" s="272"/>
      <c r="BT32" s="29"/>
      <c r="BU32" s="173"/>
      <c r="BV32" s="30"/>
      <c r="BW32" s="30"/>
      <c r="BX32" s="30"/>
      <c r="BY32" s="30"/>
      <c r="BZ32" s="30"/>
      <c r="CA32" s="30"/>
      <c r="CB32" s="325" t="s">
        <v>7</v>
      </c>
      <c r="CC32" s="325"/>
      <c r="CD32" s="325"/>
      <c r="CE32" s="325"/>
      <c r="CF32" s="325"/>
      <c r="CG32" s="325"/>
      <c r="CH32" s="326"/>
      <c r="CI32" s="322">
        <v>10018</v>
      </c>
      <c r="CJ32" s="314"/>
      <c r="CK32" s="314"/>
      <c r="CL32" s="314"/>
      <c r="CM32" s="314"/>
      <c r="CN32" s="314"/>
      <c r="CO32" s="40"/>
      <c r="CP32" s="314">
        <v>4905</v>
      </c>
      <c r="CQ32" s="314"/>
      <c r="CR32" s="314"/>
      <c r="CS32" s="314"/>
      <c r="CT32" s="314"/>
      <c r="CU32" s="314"/>
      <c r="CV32" s="28"/>
      <c r="CW32" s="314">
        <v>5113</v>
      </c>
      <c r="CX32" s="314"/>
      <c r="CY32" s="314"/>
      <c r="CZ32" s="314"/>
      <c r="DA32" s="314"/>
      <c r="DB32" s="314"/>
      <c r="DC32" s="28"/>
      <c r="DD32" s="307">
        <v>-101</v>
      </c>
      <c r="DE32" s="307"/>
      <c r="DF32" s="307"/>
      <c r="DG32" s="307"/>
      <c r="DH32" s="307"/>
      <c r="DI32" s="28"/>
      <c r="DJ32" s="307">
        <f t="shared" si="2"/>
        <v>95.931938196753379</v>
      </c>
      <c r="DK32" s="307"/>
      <c r="DL32" s="307"/>
      <c r="DM32" s="307"/>
      <c r="DN32" s="32"/>
      <c r="DO32" s="32"/>
      <c r="DP32" s="28"/>
      <c r="DQ32" s="314">
        <v>3077</v>
      </c>
      <c r="DR32" s="314"/>
      <c r="DS32" s="314"/>
      <c r="DT32" s="314"/>
      <c r="DU32" s="314"/>
      <c r="DV32" s="314"/>
      <c r="DW32" s="28"/>
      <c r="DX32" s="310">
        <f t="shared" si="3"/>
        <v>3.2557686057848554</v>
      </c>
      <c r="DY32" s="310"/>
      <c r="DZ32" s="310"/>
      <c r="EA32" s="310"/>
      <c r="EB32" s="46"/>
      <c r="EC32" s="46"/>
      <c r="ED32" s="28"/>
      <c r="EE32" s="307">
        <v>135</v>
      </c>
      <c r="EF32" s="307"/>
      <c r="EG32" s="307"/>
      <c r="EH32" s="307"/>
      <c r="EI32" s="307"/>
      <c r="EJ32" s="28"/>
    </row>
    <row r="33" spans="1:143" ht="13.5" customHeight="1" x14ac:dyDescent="0.15">
      <c r="A33" s="492"/>
      <c r="B33" s="492"/>
      <c r="C33" s="492"/>
      <c r="D33" s="492"/>
      <c r="E33" s="492"/>
      <c r="F33" s="492"/>
      <c r="G33" s="492"/>
      <c r="H33" s="494"/>
      <c r="I33" s="494"/>
      <c r="J33" s="494"/>
      <c r="K33" s="494"/>
      <c r="L33" s="494"/>
      <c r="M33" s="494"/>
      <c r="N33" s="495"/>
      <c r="V33" s="26"/>
      <c r="W33" s="26"/>
      <c r="X33" s="26"/>
      <c r="Y33" s="26"/>
      <c r="Z33" s="26"/>
      <c r="AA33" s="26"/>
      <c r="AQ33" s="22" t="str">
        <f>IF(V33="","",V33/AC33*100)</f>
        <v/>
      </c>
      <c r="AR33" s="22"/>
      <c r="AS33" s="22"/>
      <c r="AT33" s="22"/>
      <c r="AU33" s="22"/>
      <c r="AV33" s="22"/>
      <c r="BE33" s="23" t="str">
        <f>IF(OR(O33="",AX33=""),"",O33/AX33)</f>
        <v/>
      </c>
      <c r="BF33" s="23"/>
      <c r="BG33" s="23"/>
      <c r="BH33" s="23"/>
      <c r="BI33" s="23"/>
      <c r="BJ33" s="23"/>
      <c r="BS33" s="4"/>
      <c r="BT33" s="4"/>
      <c r="BU33" s="492"/>
      <c r="BV33" s="492"/>
      <c r="BW33" s="492"/>
      <c r="BX33" s="492"/>
      <c r="BY33" s="492"/>
      <c r="BZ33" s="492"/>
      <c r="CA33" s="492"/>
      <c r="CI33" s="493"/>
      <c r="DJ33" s="22"/>
      <c r="DK33" s="22"/>
      <c r="DL33" s="22"/>
      <c r="DM33" s="22"/>
      <c r="DX33" s="23"/>
      <c r="DY33" s="23"/>
      <c r="DZ33" s="23"/>
      <c r="EA33" s="23"/>
      <c r="EK33" s="490"/>
      <c r="EL33" s="490"/>
      <c r="EM33" s="490"/>
    </row>
    <row r="34" spans="1:143" ht="13.5" customHeight="1" x14ac:dyDescent="0.15">
      <c r="A34" s="346" t="s">
        <v>368</v>
      </c>
      <c r="B34" s="346"/>
      <c r="C34" s="346"/>
      <c r="D34" s="346"/>
      <c r="E34" s="346"/>
      <c r="F34" s="346"/>
      <c r="G34" s="346"/>
      <c r="H34" s="323" t="s">
        <v>6</v>
      </c>
      <c r="I34" s="323"/>
      <c r="J34" s="323"/>
      <c r="K34" s="323"/>
      <c r="L34" s="323"/>
      <c r="M34" s="323"/>
      <c r="N34" s="324"/>
      <c r="O34" s="320">
        <f>V34+AC34</f>
        <v>112145</v>
      </c>
      <c r="P34" s="308"/>
      <c r="Q34" s="308"/>
      <c r="R34" s="308"/>
      <c r="S34" s="308"/>
      <c r="T34" s="308"/>
      <c r="U34" s="20"/>
      <c r="V34" s="313">
        <v>55417</v>
      </c>
      <c r="W34" s="313"/>
      <c r="X34" s="313"/>
      <c r="Y34" s="313"/>
      <c r="Z34" s="313"/>
      <c r="AA34" s="313"/>
      <c r="AB34" s="20"/>
      <c r="AC34" s="313">
        <v>56728</v>
      </c>
      <c r="AD34" s="313"/>
      <c r="AE34" s="313"/>
      <c r="AF34" s="313"/>
      <c r="AG34" s="313"/>
      <c r="AH34" s="313"/>
      <c r="AI34" s="20"/>
      <c r="AJ34" s="308">
        <f>O34-O31</f>
        <v>287</v>
      </c>
      <c r="AK34" s="308"/>
      <c r="AL34" s="308"/>
      <c r="AM34" s="308"/>
      <c r="AN34" s="308"/>
      <c r="AO34" s="22"/>
      <c r="AP34" s="20"/>
      <c r="AQ34" s="315">
        <f>IF(V34="","",V34/AC34*100)</f>
        <v>97.688971936257232</v>
      </c>
      <c r="AR34" s="315"/>
      <c r="AS34" s="315"/>
      <c r="AT34" s="315"/>
      <c r="AU34" s="22"/>
      <c r="AV34" s="22"/>
      <c r="AW34" s="20"/>
      <c r="AX34" s="308">
        <v>31389</v>
      </c>
      <c r="AY34" s="308"/>
      <c r="AZ34" s="308"/>
      <c r="BA34" s="308"/>
      <c r="BB34" s="308"/>
      <c r="BC34" s="308"/>
      <c r="BD34" s="20"/>
      <c r="BE34" s="309">
        <f>IF(OR(O34="",AX34=""),"",O34/AX34)</f>
        <v>3.5727484150498583</v>
      </c>
      <c r="BF34" s="309"/>
      <c r="BG34" s="309"/>
      <c r="BH34" s="309"/>
      <c r="BI34" s="23"/>
      <c r="BJ34" s="23"/>
      <c r="BK34" s="20"/>
      <c r="BL34" s="308">
        <f>O34/314.22</f>
        <v>356.89962446693397</v>
      </c>
      <c r="BM34" s="308"/>
      <c r="BN34" s="308"/>
      <c r="BO34" s="308"/>
      <c r="BP34" s="308"/>
      <c r="BQ34" s="22"/>
      <c r="BR34" s="20"/>
      <c r="BS34" s="15"/>
      <c r="BT34" s="15"/>
      <c r="BU34" s="345" t="s">
        <v>390</v>
      </c>
      <c r="BV34" s="345"/>
      <c r="BW34" s="345"/>
      <c r="BX34" s="345"/>
      <c r="BY34" s="345"/>
      <c r="BZ34" s="345"/>
      <c r="CA34" s="345"/>
      <c r="CB34" s="323" t="s">
        <v>6</v>
      </c>
      <c r="CC34" s="323"/>
      <c r="CD34" s="323"/>
      <c r="CE34" s="323"/>
      <c r="CF34" s="323"/>
      <c r="CG34" s="323"/>
      <c r="CH34" s="324"/>
      <c r="CI34" s="320">
        <f>CP34+CW34</f>
        <v>123919</v>
      </c>
      <c r="CJ34" s="308"/>
      <c r="CK34" s="308"/>
      <c r="CL34" s="308"/>
      <c r="CM34" s="308"/>
      <c r="CN34" s="308"/>
      <c r="CO34" s="20"/>
      <c r="CP34" s="313">
        <v>61242</v>
      </c>
      <c r="CQ34" s="313"/>
      <c r="CR34" s="313"/>
      <c r="CS34" s="313"/>
      <c r="CT34" s="313"/>
      <c r="CU34" s="313"/>
      <c r="CV34" s="20"/>
      <c r="CW34" s="313">
        <v>62677</v>
      </c>
      <c r="CX34" s="313"/>
      <c r="CY34" s="313"/>
      <c r="CZ34" s="313"/>
      <c r="DA34" s="313"/>
      <c r="DB34" s="313"/>
      <c r="DC34" s="20"/>
      <c r="DD34" s="308">
        <v>77</v>
      </c>
      <c r="DE34" s="308"/>
      <c r="DF34" s="308"/>
      <c r="DG34" s="308"/>
      <c r="DH34" s="308"/>
      <c r="DI34" s="20"/>
      <c r="DJ34" s="315">
        <f t="shared" ref="DJ34:DJ43" si="4">IF(CP34="","",CP34/CW34*100)</f>
        <v>97.710483909568097</v>
      </c>
      <c r="DK34" s="315"/>
      <c r="DL34" s="315"/>
      <c r="DM34" s="315"/>
      <c r="DN34" s="22"/>
      <c r="DO34" s="22"/>
      <c r="DP34" s="20"/>
      <c r="DQ34" s="308">
        <v>44719</v>
      </c>
      <c r="DR34" s="308"/>
      <c r="DS34" s="308"/>
      <c r="DT34" s="308"/>
      <c r="DU34" s="308"/>
      <c r="DV34" s="308"/>
      <c r="DW34" s="20"/>
      <c r="DX34" s="309">
        <f t="shared" ref="DX34:DX43" si="5">IF(OR(CI34="",DQ34=""),"",CI34/DQ34)</f>
        <v>2.771059281289832</v>
      </c>
      <c r="DY34" s="309"/>
      <c r="DZ34" s="309"/>
      <c r="EA34" s="309"/>
      <c r="EB34" s="23"/>
      <c r="EC34" s="23"/>
      <c r="ED34" s="20"/>
      <c r="EE34" s="308">
        <f>CI34/314.81</f>
        <v>393.63107906356214</v>
      </c>
      <c r="EF34" s="308"/>
      <c r="EG34" s="308"/>
      <c r="EH34" s="308"/>
      <c r="EI34" s="308"/>
      <c r="EJ34" s="22"/>
      <c r="EK34" s="19"/>
      <c r="EL34" s="19"/>
    </row>
    <row r="35" spans="1:143" s="490" customFormat="1" ht="13.5" customHeight="1" x14ac:dyDescent="0.15">
      <c r="A35" s="491"/>
      <c r="B35" s="158"/>
      <c r="C35" s="30"/>
      <c r="D35" s="30"/>
      <c r="E35" s="30"/>
      <c r="F35" s="30"/>
      <c r="G35" s="30"/>
      <c r="H35" s="325" t="s">
        <v>7</v>
      </c>
      <c r="I35" s="325"/>
      <c r="J35" s="325"/>
      <c r="K35" s="325"/>
      <c r="L35" s="325"/>
      <c r="M35" s="325"/>
      <c r="N35" s="326"/>
      <c r="O35" s="322" t="s">
        <v>10</v>
      </c>
      <c r="P35" s="314"/>
      <c r="Q35" s="314"/>
      <c r="R35" s="314"/>
      <c r="S35" s="314"/>
      <c r="T35" s="314"/>
      <c r="U35" s="28"/>
      <c r="V35" s="314" t="s">
        <v>398</v>
      </c>
      <c r="W35" s="314"/>
      <c r="X35" s="314"/>
      <c r="Y35" s="314"/>
      <c r="Z35" s="314"/>
      <c r="AA35" s="314"/>
      <c r="AB35" s="28"/>
      <c r="AC35" s="314" t="s">
        <v>399</v>
      </c>
      <c r="AD35" s="314"/>
      <c r="AE35" s="314"/>
      <c r="AF35" s="314"/>
      <c r="AG35" s="314"/>
      <c r="AH35" s="314"/>
      <c r="AI35" s="28"/>
      <c r="AJ35" s="307" t="s">
        <v>400</v>
      </c>
      <c r="AK35" s="307"/>
      <c r="AL35" s="307"/>
      <c r="AM35" s="307"/>
      <c r="AN35" s="307"/>
      <c r="AO35" s="272"/>
      <c r="AP35" s="28"/>
      <c r="AQ35" s="307" t="s">
        <v>10</v>
      </c>
      <c r="AR35" s="307"/>
      <c r="AS35" s="307"/>
      <c r="AT35" s="307"/>
      <c r="AU35" s="272"/>
      <c r="AV35" s="272"/>
      <c r="AW35" s="28"/>
      <c r="AX35" s="314" t="s">
        <v>398</v>
      </c>
      <c r="AY35" s="314"/>
      <c r="AZ35" s="314"/>
      <c r="BA35" s="314"/>
      <c r="BB35" s="314"/>
      <c r="BC35" s="314"/>
      <c r="BD35" s="276"/>
      <c r="BE35" s="310" t="s">
        <v>398</v>
      </c>
      <c r="BF35" s="310"/>
      <c r="BG35" s="310"/>
      <c r="BH35" s="310"/>
      <c r="BI35" s="275"/>
      <c r="BJ35" s="275"/>
      <c r="BK35" s="28"/>
      <c r="BL35" s="307" t="s">
        <v>397</v>
      </c>
      <c r="BM35" s="307"/>
      <c r="BN35" s="307"/>
      <c r="BO35" s="307"/>
      <c r="BP35" s="307"/>
      <c r="BQ35" s="272"/>
      <c r="BR35" s="28"/>
      <c r="BS35" s="29"/>
      <c r="BT35" s="29"/>
      <c r="BU35" s="173"/>
      <c r="BV35" s="39"/>
      <c r="BW35" s="39"/>
      <c r="BX35" s="39"/>
      <c r="BY35" s="39"/>
      <c r="BZ35" s="39"/>
      <c r="CA35" s="39"/>
      <c r="CB35" s="325" t="s">
        <v>7</v>
      </c>
      <c r="CC35" s="325"/>
      <c r="CD35" s="325"/>
      <c r="CE35" s="325"/>
      <c r="CF35" s="325"/>
      <c r="CG35" s="325"/>
      <c r="CH35" s="326"/>
      <c r="CI35" s="322">
        <v>9985</v>
      </c>
      <c r="CJ35" s="314"/>
      <c r="CK35" s="314"/>
      <c r="CL35" s="314"/>
      <c r="CM35" s="314"/>
      <c r="CN35" s="314"/>
      <c r="CO35" s="28"/>
      <c r="CP35" s="314">
        <v>4894</v>
      </c>
      <c r="CQ35" s="314"/>
      <c r="CR35" s="314"/>
      <c r="CS35" s="314"/>
      <c r="CT35" s="314"/>
      <c r="CU35" s="314"/>
      <c r="CV35" s="28"/>
      <c r="CW35" s="314">
        <v>5091</v>
      </c>
      <c r="CX35" s="314"/>
      <c r="CY35" s="314"/>
      <c r="CZ35" s="314"/>
      <c r="DA35" s="314"/>
      <c r="DB35" s="314"/>
      <c r="DC35" s="28"/>
      <c r="DD35" s="307">
        <v>-33</v>
      </c>
      <c r="DE35" s="307"/>
      <c r="DF35" s="307"/>
      <c r="DG35" s="307"/>
      <c r="DH35" s="307"/>
      <c r="DI35" s="28"/>
      <c r="DJ35" s="307">
        <f t="shared" si="4"/>
        <v>96.130426242388538</v>
      </c>
      <c r="DK35" s="307"/>
      <c r="DL35" s="307"/>
      <c r="DM35" s="307"/>
      <c r="DN35" s="32"/>
      <c r="DO35" s="32"/>
      <c r="DP35" s="28"/>
      <c r="DQ35" s="314">
        <v>3092</v>
      </c>
      <c r="DR35" s="314"/>
      <c r="DS35" s="314"/>
      <c r="DT35" s="314"/>
      <c r="DU35" s="314"/>
      <c r="DV35" s="314"/>
      <c r="DW35" s="28"/>
      <c r="DX35" s="310">
        <f t="shared" si="5"/>
        <v>3.2293014230271671</v>
      </c>
      <c r="DY35" s="310"/>
      <c r="DZ35" s="310"/>
      <c r="EA35" s="310"/>
      <c r="EB35" s="46"/>
      <c r="EC35" s="46"/>
      <c r="ED35" s="28"/>
      <c r="EE35" s="307">
        <v>135</v>
      </c>
      <c r="EF35" s="307"/>
      <c r="EG35" s="307"/>
      <c r="EH35" s="307"/>
      <c r="EI35" s="307"/>
      <c r="EJ35" s="28"/>
    </row>
    <row r="36" spans="1:143" ht="13.5" customHeight="1" x14ac:dyDescent="0.15">
      <c r="A36" s="346" t="s">
        <v>369</v>
      </c>
      <c r="B36" s="346"/>
      <c r="C36" s="346"/>
      <c r="D36" s="346"/>
      <c r="E36" s="346"/>
      <c r="F36" s="346"/>
      <c r="G36" s="346"/>
      <c r="H36" s="323" t="s">
        <v>6</v>
      </c>
      <c r="I36" s="323"/>
      <c r="J36" s="323"/>
      <c r="K36" s="323"/>
      <c r="L36" s="323"/>
      <c r="M36" s="323"/>
      <c r="N36" s="324"/>
      <c r="O36" s="320">
        <f>V36+AC36</f>
        <v>113060</v>
      </c>
      <c r="P36" s="308"/>
      <c r="Q36" s="308"/>
      <c r="R36" s="308"/>
      <c r="S36" s="308"/>
      <c r="T36" s="308"/>
      <c r="U36" s="20"/>
      <c r="V36" s="313">
        <v>55876</v>
      </c>
      <c r="W36" s="313"/>
      <c r="X36" s="313"/>
      <c r="Y36" s="313"/>
      <c r="Z36" s="313"/>
      <c r="AA36" s="313"/>
      <c r="AB36" s="20"/>
      <c r="AC36" s="313">
        <v>57184</v>
      </c>
      <c r="AD36" s="313"/>
      <c r="AE36" s="313"/>
      <c r="AF36" s="313"/>
      <c r="AG36" s="313"/>
      <c r="AH36" s="313"/>
      <c r="AI36" s="20"/>
      <c r="AJ36" s="308">
        <f>O36-O34</f>
        <v>915</v>
      </c>
      <c r="AK36" s="308"/>
      <c r="AL36" s="308"/>
      <c r="AM36" s="308"/>
      <c r="AN36" s="308"/>
      <c r="AO36" s="22"/>
      <c r="AP36" s="20"/>
      <c r="AQ36" s="315">
        <f>IF(V36="","",V36/AC36*100)</f>
        <v>97.712646894236158</v>
      </c>
      <c r="AR36" s="315"/>
      <c r="AS36" s="315"/>
      <c r="AT36" s="315"/>
      <c r="AU36" s="22"/>
      <c r="AV36" s="22"/>
      <c r="AW36" s="20"/>
      <c r="AX36" s="313">
        <v>31906</v>
      </c>
      <c r="AY36" s="313"/>
      <c r="AZ36" s="313"/>
      <c r="BA36" s="313"/>
      <c r="BB36" s="313"/>
      <c r="BC36" s="313"/>
      <c r="BD36" s="20"/>
      <c r="BE36" s="309">
        <f>IF(OR(O36="",AX36=""),"",O36/AX36)</f>
        <v>3.5435341315113145</v>
      </c>
      <c r="BF36" s="309"/>
      <c r="BG36" s="309"/>
      <c r="BH36" s="309"/>
      <c r="BI36" s="23"/>
      <c r="BJ36" s="23"/>
      <c r="BK36" s="20"/>
      <c r="BL36" s="308">
        <f>O36/314.22</f>
        <v>359.81159697027556</v>
      </c>
      <c r="BM36" s="308"/>
      <c r="BN36" s="308"/>
      <c r="BO36" s="308"/>
      <c r="BP36" s="308"/>
      <c r="BQ36" s="22"/>
      <c r="BR36" s="20"/>
      <c r="BS36" s="15"/>
      <c r="BT36" s="15"/>
      <c r="BU36" s="345" t="s">
        <v>241</v>
      </c>
      <c r="BV36" s="345"/>
      <c r="BW36" s="345"/>
      <c r="BX36" s="345"/>
      <c r="BY36" s="345"/>
      <c r="BZ36" s="345"/>
      <c r="CA36" s="345"/>
      <c r="CB36" s="323" t="s">
        <v>6</v>
      </c>
      <c r="CC36" s="323"/>
      <c r="CD36" s="323"/>
      <c r="CE36" s="323"/>
      <c r="CF36" s="323"/>
      <c r="CG36" s="323"/>
      <c r="CH36" s="324"/>
      <c r="CI36" s="320">
        <f>CP36+CW36</f>
        <v>124125</v>
      </c>
      <c r="CJ36" s="308"/>
      <c r="CK36" s="308"/>
      <c r="CL36" s="308"/>
      <c r="CM36" s="308"/>
      <c r="CN36" s="308"/>
      <c r="CO36" s="20"/>
      <c r="CP36" s="313">
        <v>61381</v>
      </c>
      <c r="CQ36" s="313"/>
      <c r="CR36" s="313"/>
      <c r="CS36" s="313"/>
      <c r="CT36" s="313"/>
      <c r="CU36" s="313"/>
      <c r="CV36" s="24"/>
      <c r="CW36" s="313">
        <v>62744</v>
      </c>
      <c r="CX36" s="313"/>
      <c r="CY36" s="313"/>
      <c r="CZ36" s="313"/>
      <c r="DA36" s="313"/>
      <c r="DB36" s="313"/>
      <c r="DC36" s="24"/>
      <c r="DD36" s="308">
        <v>206</v>
      </c>
      <c r="DE36" s="308"/>
      <c r="DF36" s="308"/>
      <c r="DG36" s="308"/>
      <c r="DH36" s="308"/>
      <c r="DI36" s="20"/>
      <c r="DJ36" s="315">
        <f t="shared" si="4"/>
        <v>97.827680734412851</v>
      </c>
      <c r="DK36" s="315"/>
      <c r="DL36" s="315"/>
      <c r="DM36" s="315"/>
      <c r="DN36" s="22"/>
      <c r="DO36" s="22"/>
      <c r="DP36" s="20"/>
      <c r="DQ36" s="313">
        <v>45321</v>
      </c>
      <c r="DR36" s="313"/>
      <c r="DS36" s="313"/>
      <c r="DT36" s="313"/>
      <c r="DU36" s="313"/>
      <c r="DV36" s="313"/>
      <c r="DW36" s="24"/>
      <c r="DX36" s="309">
        <f t="shared" si="5"/>
        <v>2.7387965843648638</v>
      </c>
      <c r="DY36" s="309"/>
      <c r="DZ36" s="309"/>
      <c r="EA36" s="309"/>
      <c r="EB36" s="23"/>
      <c r="EC36" s="23"/>
      <c r="ED36" s="20"/>
      <c r="EE36" s="308">
        <f>CI36/314.81</f>
        <v>394.28544201264253</v>
      </c>
      <c r="EF36" s="308"/>
      <c r="EG36" s="308"/>
      <c r="EH36" s="308"/>
      <c r="EI36" s="308"/>
      <c r="EJ36" s="22"/>
    </row>
    <row r="37" spans="1:143" s="490" customFormat="1" ht="13.5" customHeight="1" x14ac:dyDescent="0.15">
      <c r="A37" s="491"/>
      <c r="B37" s="158"/>
      <c r="C37" s="30"/>
      <c r="D37" s="30"/>
      <c r="E37" s="30"/>
      <c r="F37" s="30"/>
      <c r="G37" s="30"/>
      <c r="H37" s="325" t="s">
        <v>7</v>
      </c>
      <c r="I37" s="325"/>
      <c r="J37" s="325"/>
      <c r="K37" s="325"/>
      <c r="L37" s="325"/>
      <c r="M37" s="325"/>
      <c r="N37" s="326"/>
      <c r="O37" s="322" t="s">
        <v>10</v>
      </c>
      <c r="P37" s="314"/>
      <c r="Q37" s="314"/>
      <c r="R37" s="314"/>
      <c r="S37" s="314"/>
      <c r="T37" s="314"/>
      <c r="U37" s="28"/>
      <c r="V37" s="314" t="s">
        <v>398</v>
      </c>
      <c r="W37" s="314"/>
      <c r="X37" s="314"/>
      <c r="Y37" s="314"/>
      <c r="Z37" s="314"/>
      <c r="AA37" s="314"/>
      <c r="AB37" s="28"/>
      <c r="AC37" s="312" t="s">
        <v>399</v>
      </c>
      <c r="AD37" s="312"/>
      <c r="AE37" s="312"/>
      <c r="AF37" s="312"/>
      <c r="AG37" s="312"/>
      <c r="AH37" s="312"/>
      <c r="AI37" s="28"/>
      <c r="AJ37" s="307" t="s">
        <v>400</v>
      </c>
      <c r="AK37" s="307"/>
      <c r="AL37" s="307"/>
      <c r="AM37" s="307"/>
      <c r="AN37" s="307"/>
      <c r="AO37" s="272"/>
      <c r="AP37" s="28"/>
      <c r="AQ37" s="307" t="s">
        <v>397</v>
      </c>
      <c r="AR37" s="307"/>
      <c r="AS37" s="307"/>
      <c r="AT37" s="307"/>
      <c r="AU37" s="272"/>
      <c r="AV37" s="272"/>
      <c r="AW37" s="28"/>
      <c r="AX37" s="314" t="s">
        <v>398</v>
      </c>
      <c r="AY37" s="314"/>
      <c r="AZ37" s="314"/>
      <c r="BA37" s="314"/>
      <c r="BB37" s="314"/>
      <c r="BC37" s="314"/>
      <c r="BD37" s="276"/>
      <c r="BE37" s="310" t="s">
        <v>398</v>
      </c>
      <c r="BF37" s="310"/>
      <c r="BG37" s="310"/>
      <c r="BH37" s="310"/>
      <c r="BI37" s="275"/>
      <c r="BJ37" s="275"/>
      <c r="BK37" s="28"/>
      <c r="BL37" s="307" t="s">
        <v>397</v>
      </c>
      <c r="BM37" s="307"/>
      <c r="BN37" s="307"/>
      <c r="BO37" s="307"/>
      <c r="BP37" s="307"/>
      <c r="BQ37" s="272"/>
      <c r="BR37" s="28"/>
      <c r="BS37" s="29"/>
      <c r="BT37" s="29"/>
      <c r="BU37" s="173"/>
      <c r="BV37" s="30"/>
      <c r="BW37" s="30"/>
      <c r="BX37" s="30"/>
      <c r="BY37" s="30"/>
      <c r="BZ37" s="30"/>
      <c r="CA37" s="30"/>
      <c r="CB37" s="325" t="s">
        <v>7</v>
      </c>
      <c r="CC37" s="325"/>
      <c r="CD37" s="325"/>
      <c r="CE37" s="325"/>
      <c r="CF37" s="325"/>
      <c r="CG37" s="325"/>
      <c r="CH37" s="326"/>
      <c r="CI37" s="322">
        <v>9865</v>
      </c>
      <c r="CJ37" s="314"/>
      <c r="CK37" s="314"/>
      <c r="CL37" s="314"/>
      <c r="CM37" s="314"/>
      <c r="CN37" s="314"/>
      <c r="CO37" s="28"/>
      <c r="CP37" s="314">
        <v>4837</v>
      </c>
      <c r="CQ37" s="314"/>
      <c r="CR37" s="314"/>
      <c r="CS37" s="314"/>
      <c r="CT37" s="314"/>
      <c r="CU37" s="314"/>
      <c r="CV37" s="33"/>
      <c r="CW37" s="314">
        <v>5028</v>
      </c>
      <c r="CX37" s="314"/>
      <c r="CY37" s="314"/>
      <c r="CZ37" s="314"/>
      <c r="DA37" s="314"/>
      <c r="DB37" s="314"/>
      <c r="DC37" s="33"/>
      <c r="DD37" s="307">
        <v>-120</v>
      </c>
      <c r="DE37" s="307"/>
      <c r="DF37" s="307"/>
      <c r="DG37" s="307"/>
      <c r="DH37" s="307"/>
      <c r="DI37" s="28"/>
      <c r="DJ37" s="307">
        <f t="shared" si="4"/>
        <v>96.201272871917269</v>
      </c>
      <c r="DK37" s="307"/>
      <c r="DL37" s="307"/>
      <c r="DM37" s="307"/>
      <c r="DN37" s="32"/>
      <c r="DO37" s="32"/>
      <c r="DP37" s="28"/>
      <c r="DQ37" s="314">
        <v>3099</v>
      </c>
      <c r="DR37" s="314"/>
      <c r="DS37" s="314"/>
      <c r="DT37" s="314"/>
      <c r="DU37" s="314"/>
      <c r="DV37" s="314"/>
      <c r="DW37" s="33"/>
      <c r="DX37" s="310">
        <f t="shared" si="5"/>
        <v>3.1832849306227815</v>
      </c>
      <c r="DY37" s="310"/>
      <c r="DZ37" s="310"/>
      <c r="EA37" s="310"/>
      <c r="EB37" s="46"/>
      <c r="EC37" s="46"/>
      <c r="ED37" s="28"/>
      <c r="EE37" s="307">
        <v>133</v>
      </c>
      <c r="EF37" s="307"/>
      <c r="EG37" s="307"/>
      <c r="EH37" s="307"/>
      <c r="EI37" s="307"/>
      <c r="EJ37" s="28"/>
    </row>
    <row r="38" spans="1:143" ht="13.5" customHeight="1" x14ac:dyDescent="0.15">
      <c r="A38" s="346" t="s">
        <v>370</v>
      </c>
      <c r="B38" s="346"/>
      <c r="C38" s="346"/>
      <c r="D38" s="346"/>
      <c r="E38" s="346"/>
      <c r="F38" s="346"/>
      <c r="G38" s="346"/>
      <c r="H38" s="323" t="s">
        <v>6</v>
      </c>
      <c r="I38" s="323"/>
      <c r="J38" s="323"/>
      <c r="K38" s="323"/>
      <c r="L38" s="323"/>
      <c r="M38" s="323"/>
      <c r="N38" s="324"/>
      <c r="O38" s="320">
        <f>V38+AC38</f>
        <v>113955</v>
      </c>
      <c r="P38" s="308"/>
      <c r="Q38" s="308"/>
      <c r="R38" s="308"/>
      <c r="S38" s="308"/>
      <c r="T38" s="308"/>
      <c r="U38" s="20"/>
      <c r="V38" s="313">
        <v>56236</v>
      </c>
      <c r="W38" s="313"/>
      <c r="X38" s="313"/>
      <c r="Y38" s="313"/>
      <c r="Z38" s="313"/>
      <c r="AA38" s="313"/>
      <c r="AB38" s="20"/>
      <c r="AC38" s="313">
        <v>57719</v>
      </c>
      <c r="AD38" s="313"/>
      <c r="AE38" s="313"/>
      <c r="AF38" s="313"/>
      <c r="AG38" s="313"/>
      <c r="AH38" s="313"/>
      <c r="AI38" s="20"/>
      <c r="AJ38" s="308">
        <f>O38-O36</f>
        <v>895</v>
      </c>
      <c r="AK38" s="308"/>
      <c r="AL38" s="308"/>
      <c r="AM38" s="308"/>
      <c r="AN38" s="308"/>
      <c r="AO38" s="22"/>
      <c r="AP38" s="20"/>
      <c r="AQ38" s="315">
        <f>IF(V38="","",V38/AC38*100)</f>
        <v>97.430655416760516</v>
      </c>
      <c r="AR38" s="315"/>
      <c r="AS38" s="315"/>
      <c r="AT38" s="315"/>
      <c r="AU38" s="22"/>
      <c r="AV38" s="22"/>
      <c r="AW38" s="20"/>
      <c r="AX38" s="313">
        <v>32267</v>
      </c>
      <c r="AY38" s="313"/>
      <c r="AZ38" s="313"/>
      <c r="BA38" s="313"/>
      <c r="BB38" s="313"/>
      <c r="BC38" s="313"/>
      <c r="BD38" s="20"/>
      <c r="BE38" s="309">
        <f>IF(OR(O38="",AX38=""),"",O38/AX38)</f>
        <v>3.5316267393931882</v>
      </c>
      <c r="BF38" s="309"/>
      <c r="BG38" s="309"/>
      <c r="BH38" s="309"/>
      <c r="BI38" s="23"/>
      <c r="BJ38" s="23"/>
      <c r="BK38" s="20"/>
      <c r="BL38" s="308">
        <f>O38/314.22</f>
        <v>362.65991980141297</v>
      </c>
      <c r="BM38" s="308"/>
      <c r="BN38" s="308"/>
      <c r="BO38" s="308"/>
      <c r="BP38" s="308"/>
      <c r="BQ38" s="22"/>
      <c r="BT38" s="15"/>
      <c r="BU38" s="345" t="s">
        <v>240</v>
      </c>
      <c r="BV38" s="345"/>
      <c r="BW38" s="345"/>
      <c r="BX38" s="345"/>
      <c r="BY38" s="345"/>
      <c r="BZ38" s="345"/>
      <c r="CA38" s="345"/>
      <c r="CB38" s="323" t="s">
        <v>6</v>
      </c>
      <c r="CC38" s="323"/>
      <c r="CD38" s="323"/>
      <c r="CE38" s="323"/>
      <c r="CF38" s="323"/>
      <c r="CG38" s="323"/>
      <c r="CH38" s="324"/>
      <c r="CI38" s="320">
        <f>CP38+CW38</f>
        <v>124336</v>
      </c>
      <c r="CJ38" s="308"/>
      <c r="CK38" s="308"/>
      <c r="CL38" s="308"/>
      <c r="CM38" s="308"/>
      <c r="CN38" s="308"/>
      <c r="CO38" s="20"/>
      <c r="CP38" s="313">
        <v>61417</v>
      </c>
      <c r="CQ38" s="313"/>
      <c r="CR38" s="313"/>
      <c r="CS38" s="313"/>
      <c r="CT38" s="313"/>
      <c r="CU38" s="313"/>
      <c r="CV38" s="20"/>
      <c r="CW38" s="313">
        <v>62919</v>
      </c>
      <c r="CX38" s="313"/>
      <c r="CY38" s="313"/>
      <c r="CZ38" s="313"/>
      <c r="DA38" s="313"/>
      <c r="DB38" s="313"/>
      <c r="DC38" s="20"/>
      <c r="DD38" s="308">
        <v>211</v>
      </c>
      <c r="DE38" s="308"/>
      <c r="DF38" s="308"/>
      <c r="DG38" s="308"/>
      <c r="DH38" s="308"/>
      <c r="DI38" s="20"/>
      <c r="DJ38" s="315">
        <f t="shared" si="4"/>
        <v>97.612803763569033</v>
      </c>
      <c r="DK38" s="315"/>
      <c r="DL38" s="315"/>
      <c r="DM38" s="315"/>
      <c r="DN38" s="22"/>
      <c r="DO38" s="22"/>
      <c r="DP38" s="20"/>
      <c r="DQ38" s="313">
        <v>45919</v>
      </c>
      <c r="DR38" s="313"/>
      <c r="DS38" s="313"/>
      <c r="DT38" s="313"/>
      <c r="DU38" s="313"/>
      <c r="DV38" s="313"/>
      <c r="DW38" s="20"/>
      <c r="DX38" s="309">
        <f t="shared" si="5"/>
        <v>2.7077244713517281</v>
      </c>
      <c r="DY38" s="309"/>
      <c r="DZ38" s="309"/>
      <c r="EA38" s="309"/>
      <c r="EB38" s="23"/>
      <c r="EC38" s="23"/>
      <c r="ED38" s="20"/>
      <c r="EE38" s="308">
        <f>CI38/314.81</f>
        <v>394.95568755757438</v>
      </c>
      <c r="EF38" s="308"/>
      <c r="EG38" s="308"/>
      <c r="EH38" s="308"/>
      <c r="EI38" s="308"/>
      <c r="EJ38" s="22"/>
    </row>
    <row r="39" spans="1:143" s="490" customFormat="1" ht="13.5" customHeight="1" x14ac:dyDescent="0.15">
      <c r="A39" s="491"/>
      <c r="B39" s="161"/>
      <c r="C39" s="30"/>
      <c r="D39" s="30"/>
      <c r="E39" s="30"/>
      <c r="F39" s="30"/>
      <c r="G39" s="30"/>
      <c r="H39" s="325" t="s">
        <v>7</v>
      </c>
      <c r="I39" s="325"/>
      <c r="J39" s="325"/>
      <c r="K39" s="325"/>
      <c r="L39" s="325"/>
      <c r="M39" s="325"/>
      <c r="N39" s="326"/>
      <c r="O39" s="322">
        <v>10011</v>
      </c>
      <c r="P39" s="314"/>
      <c r="Q39" s="314"/>
      <c r="R39" s="314"/>
      <c r="S39" s="314"/>
      <c r="T39" s="314"/>
      <c r="U39" s="28"/>
      <c r="V39" s="312">
        <v>4922</v>
      </c>
      <c r="W39" s="312"/>
      <c r="X39" s="312"/>
      <c r="Y39" s="312"/>
      <c r="Z39" s="312"/>
      <c r="AA39" s="312"/>
      <c r="AB39" s="28"/>
      <c r="AC39" s="312">
        <v>5089</v>
      </c>
      <c r="AD39" s="312"/>
      <c r="AE39" s="312"/>
      <c r="AF39" s="312"/>
      <c r="AG39" s="312"/>
      <c r="AH39" s="312"/>
      <c r="AI39" s="28"/>
      <c r="AJ39" s="307" t="s">
        <v>400</v>
      </c>
      <c r="AK39" s="307"/>
      <c r="AL39" s="307"/>
      <c r="AM39" s="307"/>
      <c r="AN39" s="307"/>
      <c r="AO39" s="272"/>
      <c r="AP39" s="28"/>
      <c r="AQ39" s="307">
        <f>IF(V39="","",V39/AC39*100)</f>
        <v>96.718412261741008</v>
      </c>
      <c r="AR39" s="307"/>
      <c r="AS39" s="307"/>
      <c r="AT39" s="307"/>
      <c r="AU39" s="32"/>
      <c r="AV39" s="32"/>
      <c r="AW39" s="28"/>
      <c r="AX39" s="312">
        <v>2450</v>
      </c>
      <c r="AY39" s="312"/>
      <c r="AZ39" s="312"/>
      <c r="BA39" s="312"/>
      <c r="BB39" s="312"/>
      <c r="BC39" s="312"/>
      <c r="BD39" s="28"/>
      <c r="BE39" s="310">
        <f>IF(OR(O39="",AX39=""),"",O39/AX39)</f>
        <v>4.0861224489795918</v>
      </c>
      <c r="BF39" s="310"/>
      <c r="BG39" s="310"/>
      <c r="BH39" s="310"/>
      <c r="BI39" s="46"/>
      <c r="BJ39" s="46"/>
      <c r="BK39" s="28"/>
      <c r="BL39" s="307">
        <v>134.4</v>
      </c>
      <c r="BM39" s="307"/>
      <c r="BN39" s="307"/>
      <c r="BO39" s="307"/>
      <c r="BP39" s="307"/>
      <c r="BQ39" s="32"/>
      <c r="BS39" s="29" t="s">
        <v>5</v>
      </c>
      <c r="BT39" s="29"/>
      <c r="BU39" s="173"/>
      <c r="BV39" s="30"/>
      <c r="BW39" s="30"/>
      <c r="BX39" s="30"/>
      <c r="BY39" s="30"/>
      <c r="BZ39" s="30"/>
      <c r="CA39" s="30"/>
      <c r="CB39" s="325" t="s">
        <v>7</v>
      </c>
      <c r="CC39" s="325"/>
      <c r="CD39" s="325"/>
      <c r="CE39" s="325"/>
      <c r="CF39" s="325"/>
      <c r="CG39" s="325"/>
      <c r="CH39" s="326"/>
      <c r="CI39" s="322">
        <v>9754</v>
      </c>
      <c r="CJ39" s="314"/>
      <c r="CK39" s="314"/>
      <c r="CL39" s="314"/>
      <c r="CM39" s="314"/>
      <c r="CN39" s="314"/>
      <c r="CO39" s="28"/>
      <c r="CP39" s="312">
        <v>4775</v>
      </c>
      <c r="CQ39" s="312"/>
      <c r="CR39" s="312"/>
      <c r="CS39" s="312"/>
      <c r="CT39" s="312"/>
      <c r="CU39" s="312"/>
      <c r="CV39" s="28"/>
      <c r="CW39" s="312">
        <v>4979</v>
      </c>
      <c r="CX39" s="312"/>
      <c r="CY39" s="312"/>
      <c r="CZ39" s="312"/>
      <c r="DA39" s="312"/>
      <c r="DB39" s="312"/>
      <c r="DC39" s="28"/>
      <c r="DD39" s="307">
        <v>-111</v>
      </c>
      <c r="DE39" s="307"/>
      <c r="DF39" s="307"/>
      <c r="DG39" s="307"/>
      <c r="DH39" s="307"/>
      <c r="DI39" s="28"/>
      <c r="DJ39" s="307">
        <f t="shared" si="4"/>
        <v>95.902791725246033</v>
      </c>
      <c r="DK39" s="307"/>
      <c r="DL39" s="307"/>
      <c r="DM39" s="307"/>
      <c r="DN39" s="32"/>
      <c r="DO39" s="32"/>
      <c r="DP39" s="28"/>
      <c r="DQ39" s="312">
        <v>3102</v>
      </c>
      <c r="DR39" s="312"/>
      <c r="DS39" s="312"/>
      <c r="DT39" s="312"/>
      <c r="DU39" s="312"/>
      <c r="DV39" s="312"/>
      <c r="DW39" s="28"/>
      <c r="DX39" s="310">
        <f t="shared" si="5"/>
        <v>3.1444229529335912</v>
      </c>
      <c r="DY39" s="310"/>
      <c r="DZ39" s="310"/>
      <c r="EA39" s="310"/>
      <c r="EB39" s="46"/>
      <c r="EC39" s="46"/>
      <c r="ED39" s="28"/>
      <c r="EE39" s="307">
        <v>131</v>
      </c>
      <c r="EF39" s="307"/>
      <c r="EG39" s="307"/>
      <c r="EH39" s="307"/>
      <c r="EI39" s="307"/>
      <c r="EJ39" s="28"/>
      <c r="EM39" s="34"/>
    </row>
    <row r="40" spans="1:143" ht="13.5" customHeight="1" x14ac:dyDescent="0.15">
      <c r="A40" s="346" t="s">
        <v>371</v>
      </c>
      <c r="B40" s="346"/>
      <c r="C40" s="346"/>
      <c r="D40" s="346"/>
      <c r="E40" s="346"/>
      <c r="F40" s="346"/>
      <c r="G40" s="346"/>
      <c r="H40" s="323" t="s">
        <v>6</v>
      </c>
      <c r="I40" s="323"/>
      <c r="J40" s="323"/>
      <c r="K40" s="323"/>
      <c r="L40" s="323"/>
      <c r="M40" s="323"/>
      <c r="N40" s="324"/>
      <c r="O40" s="320">
        <f>V40+AC40</f>
        <v>114728</v>
      </c>
      <c r="P40" s="308"/>
      <c r="Q40" s="308"/>
      <c r="R40" s="308"/>
      <c r="S40" s="308"/>
      <c r="T40" s="308"/>
      <c r="U40" s="20"/>
      <c r="V40" s="313">
        <v>56603</v>
      </c>
      <c r="W40" s="313"/>
      <c r="X40" s="313"/>
      <c r="Y40" s="313"/>
      <c r="Z40" s="313"/>
      <c r="AA40" s="313"/>
      <c r="AB40" s="20"/>
      <c r="AC40" s="313">
        <v>58125</v>
      </c>
      <c r="AD40" s="313"/>
      <c r="AE40" s="313"/>
      <c r="AF40" s="313"/>
      <c r="AG40" s="313"/>
      <c r="AH40" s="313"/>
      <c r="AI40" s="20"/>
      <c r="AJ40" s="308">
        <f>O40-O38</f>
        <v>773</v>
      </c>
      <c r="AK40" s="308"/>
      <c r="AL40" s="308"/>
      <c r="AM40" s="308"/>
      <c r="AN40" s="308"/>
      <c r="AO40" s="22"/>
      <c r="AP40" s="20"/>
      <c r="AQ40" s="315">
        <f>IF(V40="","",V40/AC40*100)</f>
        <v>97.381505376344094</v>
      </c>
      <c r="AR40" s="315"/>
      <c r="AS40" s="315"/>
      <c r="AT40" s="315"/>
      <c r="AU40" s="22"/>
      <c r="AV40" s="22"/>
      <c r="AW40" s="20"/>
      <c r="AX40" s="313">
        <v>32725</v>
      </c>
      <c r="AY40" s="313"/>
      <c r="AZ40" s="313"/>
      <c r="BA40" s="313"/>
      <c r="BB40" s="313"/>
      <c r="BC40" s="313"/>
      <c r="BD40" s="20"/>
      <c r="BE40" s="309">
        <f>IF(OR(O40="",AX40=""),"",O40/AX40)</f>
        <v>3.5058212375859434</v>
      </c>
      <c r="BF40" s="309"/>
      <c r="BG40" s="309"/>
      <c r="BH40" s="309"/>
      <c r="BI40" s="23"/>
      <c r="BJ40" s="23"/>
      <c r="BK40" s="20"/>
      <c r="BL40" s="308">
        <f>O40/314.22</f>
        <v>365.11997963210484</v>
      </c>
      <c r="BM40" s="308"/>
      <c r="BN40" s="308"/>
      <c r="BO40" s="308"/>
      <c r="BP40" s="308"/>
      <c r="BQ40" s="22"/>
      <c r="BT40" s="15"/>
      <c r="BU40" s="345" t="s">
        <v>239</v>
      </c>
      <c r="BV40" s="345"/>
      <c r="BW40" s="345"/>
      <c r="BX40" s="345"/>
      <c r="BY40" s="345"/>
      <c r="BZ40" s="345"/>
      <c r="CA40" s="345"/>
      <c r="CB40" s="323" t="s">
        <v>6</v>
      </c>
      <c r="CC40" s="323"/>
      <c r="CD40" s="323"/>
      <c r="CE40" s="323"/>
      <c r="CF40" s="323"/>
      <c r="CG40" s="323"/>
      <c r="CH40" s="324"/>
      <c r="CI40" s="320">
        <f>CP40+CW40</f>
        <v>124599</v>
      </c>
      <c r="CJ40" s="308"/>
      <c r="CK40" s="308"/>
      <c r="CL40" s="308"/>
      <c r="CM40" s="308"/>
      <c r="CN40" s="308"/>
      <c r="CO40" s="20"/>
      <c r="CP40" s="313">
        <v>61573</v>
      </c>
      <c r="CQ40" s="313"/>
      <c r="CR40" s="313"/>
      <c r="CS40" s="313"/>
      <c r="CT40" s="313"/>
      <c r="CU40" s="313"/>
      <c r="CV40" s="20"/>
      <c r="CW40" s="313">
        <v>63026</v>
      </c>
      <c r="CX40" s="313"/>
      <c r="CY40" s="313"/>
      <c r="CZ40" s="313"/>
      <c r="DA40" s="313"/>
      <c r="DB40" s="313"/>
      <c r="DC40" s="20"/>
      <c r="DD40" s="308">
        <v>263</v>
      </c>
      <c r="DE40" s="308"/>
      <c r="DF40" s="308"/>
      <c r="DG40" s="308"/>
      <c r="DH40" s="308"/>
      <c r="DI40" s="20"/>
      <c r="DJ40" s="315">
        <f t="shared" si="4"/>
        <v>97.694602227652084</v>
      </c>
      <c r="DK40" s="315"/>
      <c r="DL40" s="315"/>
      <c r="DM40" s="315"/>
      <c r="DN40" s="22"/>
      <c r="DO40" s="22"/>
      <c r="DP40" s="20"/>
      <c r="DQ40" s="313">
        <v>46503</v>
      </c>
      <c r="DR40" s="313"/>
      <c r="DS40" s="313"/>
      <c r="DT40" s="313"/>
      <c r="DU40" s="313"/>
      <c r="DV40" s="313"/>
      <c r="DW40" s="20"/>
      <c r="DX40" s="309">
        <f t="shared" si="5"/>
        <v>2.6793755241597315</v>
      </c>
      <c r="DY40" s="309"/>
      <c r="DZ40" s="309"/>
      <c r="EA40" s="309"/>
      <c r="EB40" s="23"/>
      <c r="EC40" s="23"/>
      <c r="ED40" s="20"/>
      <c r="EE40" s="308">
        <f>CI40/314.81</f>
        <v>395.7911120993615</v>
      </c>
      <c r="EF40" s="308"/>
      <c r="EG40" s="308"/>
      <c r="EH40" s="308"/>
      <c r="EI40" s="308"/>
      <c r="EJ40" s="22"/>
    </row>
    <row r="41" spans="1:143" s="490" customFormat="1" ht="13.5" customHeight="1" x14ac:dyDescent="0.15">
      <c r="A41" s="491"/>
      <c r="B41" s="161"/>
      <c r="C41" s="30"/>
      <c r="D41" s="30"/>
      <c r="E41" s="30"/>
      <c r="F41" s="30"/>
      <c r="G41" s="30"/>
      <c r="H41" s="325" t="s">
        <v>7</v>
      </c>
      <c r="I41" s="325"/>
      <c r="J41" s="325"/>
      <c r="K41" s="325"/>
      <c r="L41" s="325"/>
      <c r="M41" s="325"/>
      <c r="N41" s="326"/>
      <c r="O41" s="322" t="s">
        <v>10</v>
      </c>
      <c r="P41" s="314"/>
      <c r="Q41" s="314"/>
      <c r="R41" s="314"/>
      <c r="S41" s="314"/>
      <c r="T41" s="314"/>
      <c r="U41" s="28"/>
      <c r="V41" s="314" t="s">
        <v>398</v>
      </c>
      <c r="W41" s="314"/>
      <c r="X41" s="314"/>
      <c r="Y41" s="314"/>
      <c r="Z41" s="314"/>
      <c r="AA41" s="314"/>
      <c r="AB41" s="28"/>
      <c r="AC41" s="314" t="s">
        <v>399</v>
      </c>
      <c r="AD41" s="314"/>
      <c r="AE41" s="314"/>
      <c r="AF41" s="314"/>
      <c r="AG41" s="314"/>
      <c r="AH41" s="314"/>
      <c r="AI41" s="28"/>
      <c r="AJ41" s="307" t="s">
        <v>400</v>
      </c>
      <c r="AK41" s="307"/>
      <c r="AL41" s="307"/>
      <c r="AM41" s="307"/>
      <c r="AN41" s="307"/>
      <c r="AO41" s="272"/>
      <c r="AP41" s="28"/>
      <c r="AQ41" s="307" t="s">
        <v>397</v>
      </c>
      <c r="AR41" s="307"/>
      <c r="AS41" s="307"/>
      <c r="AT41" s="307"/>
      <c r="AU41" s="272"/>
      <c r="AV41" s="272"/>
      <c r="AW41" s="28"/>
      <c r="AX41" s="314" t="s">
        <v>398</v>
      </c>
      <c r="AY41" s="314"/>
      <c r="AZ41" s="314"/>
      <c r="BA41" s="314"/>
      <c r="BB41" s="314"/>
      <c r="BC41" s="314"/>
      <c r="BD41" s="276"/>
      <c r="BE41" s="310" t="s">
        <v>398</v>
      </c>
      <c r="BF41" s="310"/>
      <c r="BG41" s="310"/>
      <c r="BH41" s="310"/>
      <c r="BI41" s="275"/>
      <c r="BJ41" s="275"/>
      <c r="BK41" s="28"/>
      <c r="BL41" s="307" t="s">
        <v>397</v>
      </c>
      <c r="BM41" s="307"/>
      <c r="BN41" s="307"/>
      <c r="BO41" s="307"/>
      <c r="BP41" s="307"/>
      <c r="BQ41" s="272"/>
      <c r="BT41" s="29"/>
      <c r="BU41" s="173"/>
      <c r="BV41" s="30"/>
      <c r="BW41" s="30"/>
      <c r="BX41" s="30"/>
      <c r="BY41" s="30"/>
      <c r="BZ41" s="30"/>
      <c r="CA41" s="30"/>
      <c r="CB41" s="325" t="s">
        <v>7</v>
      </c>
      <c r="CC41" s="325"/>
      <c r="CD41" s="325"/>
      <c r="CE41" s="325"/>
      <c r="CF41" s="325"/>
      <c r="CG41" s="325"/>
      <c r="CH41" s="326"/>
      <c r="CI41" s="322">
        <v>9645</v>
      </c>
      <c r="CJ41" s="314"/>
      <c r="CK41" s="314"/>
      <c r="CL41" s="314"/>
      <c r="CM41" s="314"/>
      <c r="CN41" s="314"/>
      <c r="CO41" s="28"/>
      <c r="CP41" s="314">
        <v>4730</v>
      </c>
      <c r="CQ41" s="314"/>
      <c r="CR41" s="314"/>
      <c r="CS41" s="314"/>
      <c r="CT41" s="314"/>
      <c r="CU41" s="314"/>
      <c r="CV41" s="28"/>
      <c r="CW41" s="314">
        <v>4915</v>
      </c>
      <c r="CX41" s="314"/>
      <c r="CY41" s="314"/>
      <c r="CZ41" s="314"/>
      <c r="DA41" s="314"/>
      <c r="DB41" s="314"/>
      <c r="DC41" s="28"/>
      <c r="DD41" s="307">
        <v>-109</v>
      </c>
      <c r="DE41" s="307"/>
      <c r="DF41" s="307"/>
      <c r="DG41" s="307"/>
      <c r="DH41" s="307"/>
      <c r="DI41" s="28"/>
      <c r="DJ41" s="307">
        <f t="shared" si="4"/>
        <v>96.236012207527978</v>
      </c>
      <c r="DK41" s="307"/>
      <c r="DL41" s="307"/>
      <c r="DM41" s="307"/>
      <c r="DN41" s="32"/>
      <c r="DO41" s="32"/>
      <c r="DP41" s="28"/>
      <c r="DQ41" s="314">
        <v>3114</v>
      </c>
      <c r="DR41" s="314"/>
      <c r="DS41" s="314"/>
      <c r="DT41" s="314"/>
      <c r="DU41" s="314"/>
      <c r="DV41" s="314"/>
      <c r="DW41" s="28"/>
      <c r="DX41" s="310">
        <f t="shared" si="5"/>
        <v>3.0973025048169558</v>
      </c>
      <c r="DY41" s="310"/>
      <c r="DZ41" s="310"/>
      <c r="EA41" s="310"/>
      <c r="EB41" s="46"/>
      <c r="EC41" s="46"/>
      <c r="ED41" s="28"/>
      <c r="EE41" s="307">
        <v>130</v>
      </c>
      <c r="EF41" s="307"/>
      <c r="EG41" s="307"/>
      <c r="EH41" s="307"/>
      <c r="EI41" s="307"/>
      <c r="EJ41" s="28"/>
    </row>
    <row r="42" spans="1:143" ht="13.5" customHeight="1" x14ac:dyDescent="0.15">
      <c r="A42" s="346" t="s">
        <v>372</v>
      </c>
      <c r="B42" s="346"/>
      <c r="C42" s="346"/>
      <c r="D42" s="346"/>
      <c r="E42" s="346"/>
      <c r="F42" s="346"/>
      <c r="G42" s="346"/>
      <c r="H42" s="323" t="s">
        <v>6</v>
      </c>
      <c r="I42" s="323"/>
      <c r="J42" s="323"/>
      <c r="K42" s="323"/>
      <c r="L42" s="323"/>
      <c r="M42" s="323"/>
      <c r="N42" s="324"/>
      <c r="O42" s="320">
        <f>V42+AC42</f>
        <v>115737</v>
      </c>
      <c r="P42" s="308"/>
      <c r="Q42" s="308"/>
      <c r="R42" s="308"/>
      <c r="S42" s="308"/>
      <c r="T42" s="308"/>
      <c r="U42" s="20"/>
      <c r="V42" s="313">
        <v>57105</v>
      </c>
      <c r="W42" s="313"/>
      <c r="X42" s="313"/>
      <c r="Y42" s="313"/>
      <c r="Z42" s="313"/>
      <c r="AA42" s="313"/>
      <c r="AB42" s="20"/>
      <c r="AC42" s="313">
        <v>58632</v>
      </c>
      <c r="AD42" s="313"/>
      <c r="AE42" s="313"/>
      <c r="AF42" s="313"/>
      <c r="AG42" s="313"/>
      <c r="AH42" s="313"/>
      <c r="AI42" s="20"/>
      <c r="AJ42" s="308">
        <f>O42-O40</f>
        <v>1009</v>
      </c>
      <c r="AK42" s="308"/>
      <c r="AL42" s="308"/>
      <c r="AM42" s="308"/>
      <c r="AN42" s="308"/>
      <c r="AO42" s="22"/>
      <c r="AP42" s="20"/>
      <c r="AQ42" s="315">
        <f>IF(V42="","",V42/AC42*100)</f>
        <v>97.395620139173147</v>
      </c>
      <c r="AR42" s="315"/>
      <c r="AS42" s="315"/>
      <c r="AT42" s="315"/>
      <c r="AU42" s="22"/>
      <c r="AV42" s="22"/>
      <c r="AW42" s="20"/>
      <c r="AX42" s="313">
        <v>33224</v>
      </c>
      <c r="AY42" s="313"/>
      <c r="AZ42" s="313"/>
      <c r="BA42" s="313"/>
      <c r="BB42" s="313"/>
      <c r="BC42" s="313"/>
      <c r="BD42" s="20"/>
      <c r="BE42" s="309">
        <f>IF(OR(O42="",AX42=""),"",O42/AX42)</f>
        <v>3.4835359980736817</v>
      </c>
      <c r="BF42" s="309"/>
      <c r="BG42" s="309"/>
      <c r="BH42" s="309"/>
      <c r="BI42" s="23"/>
      <c r="BJ42" s="23"/>
      <c r="BK42" s="20"/>
      <c r="BL42" s="308">
        <f>O42/314.22</f>
        <v>368.33110559480616</v>
      </c>
      <c r="BM42" s="308"/>
      <c r="BN42" s="308"/>
      <c r="BO42" s="308"/>
      <c r="BP42" s="308"/>
      <c r="BQ42" s="22"/>
      <c r="BU42" s="357" t="s">
        <v>222</v>
      </c>
      <c r="BV42" s="357"/>
      <c r="BW42" s="357"/>
      <c r="BX42" s="357"/>
      <c r="BY42" s="357"/>
      <c r="BZ42" s="357"/>
      <c r="CA42" s="357"/>
      <c r="CB42" s="302" t="s">
        <v>9</v>
      </c>
      <c r="CC42" s="302"/>
      <c r="CD42" s="302"/>
      <c r="CE42" s="302"/>
      <c r="CF42" s="302"/>
      <c r="CG42" s="302"/>
      <c r="CH42" s="303"/>
      <c r="CI42" s="304">
        <f>CP42+CW42</f>
        <v>134133</v>
      </c>
      <c r="CJ42" s="300"/>
      <c r="CK42" s="300"/>
      <c r="CL42" s="300"/>
      <c r="CM42" s="300"/>
      <c r="CN42" s="300"/>
      <c r="CO42" s="3"/>
      <c r="CP42" s="311">
        <v>66291</v>
      </c>
      <c r="CQ42" s="311"/>
      <c r="CR42" s="311"/>
      <c r="CS42" s="311"/>
      <c r="CT42" s="311"/>
      <c r="CU42" s="311"/>
      <c r="CV42" s="3"/>
      <c r="CW42" s="311">
        <v>67842</v>
      </c>
      <c r="CX42" s="311"/>
      <c r="CY42" s="311"/>
      <c r="CZ42" s="311"/>
      <c r="DA42" s="311"/>
      <c r="DB42" s="311"/>
      <c r="DC42" s="3"/>
      <c r="DD42" s="300">
        <v>9534</v>
      </c>
      <c r="DE42" s="300"/>
      <c r="DF42" s="300"/>
      <c r="DG42" s="300"/>
      <c r="DH42" s="300"/>
      <c r="DI42" s="3"/>
      <c r="DJ42" s="305">
        <f t="shared" si="4"/>
        <v>97.713805607146014</v>
      </c>
      <c r="DK42" s="305"/>
      <c r="DL42" s="305"/>
      <c r="DM42" s="305"/>
      <c r="DN42" s="6"/>
      <c r="DO42" s="6"/>
      <c r="DP42" s="3"/>
      <c r="DQ42" s="311">
        <v>50269</v>
      </c>
      <c r="DR42" s="311"/>
      <c r="DS42" s="311"/>
      <c r="DT42" s="311"/>
      <c r="DU42" s="311"/>
      <c r="DV42" s="311"/>
      <c r="DW42" s="3"/>
      <c r="DX42" s="306">
        <f t="shared" si="5"/>
        <v>2.6683045216733969</v>
      </c>
      <c r="DY42" s="306"/>
      <c r="DZ42" s="306"/>
      <c r="EA42" s="306"/>
      <c r="EB42" s="47"/>
      <c r="EC42" s="47"/>
      <c r="ED42" s="3"/>
      <c r="EE42" s="300">
        <f>CI42/388.99</f>
        <v>344.82377439008712</v>
      </c>
      <c r="EF42" s="300"/>
      <c r="EG42" s="300"/>
      <c r="EH42" s="300"/>
      <c r="EI42" s="300"/>
      <c r="EJ42" s="22"/>
    </row>
    <row r="43" spans="1:143" s="490" customFormat="1" ht="13.5" customHeight="1" x14ac:dyDescent="0.15">
      <c r="A43" s="491"/>
      <c r="B43" s="161"/>
      <c r="C43" s="30"/>
      <c r="D43" s="30"/>
      <c r="E43" s="30"/>
      <c r="F43" s="30"/>
      <c r="G43" s="30"/>
      <c r="H43" s="325" t="s">
        <v>7</v>
      </c>
      <c r="I43" s="325"/>
      <c r="J43" s="325"/>
      <c r="K43" s="325"/>
      <c r="L43" s="325"/>
      <c r="M43" s="325"/>
      <c r="N43" s="326"/>
      <c r="O43" s="322" t="s">
        <v>10</v>
      </c>
      <c r="P43" s="314"/>
      <c r="Q43" s="314"/>
      <c r="R43" s="314"/>
      <c r="S43" s="314"/>
      <c r="T43" s="314"/>
      <c r="U43" s="28"/>
      <c r="V43" s="314" t="s">
        <v>398</v>
      </c>
      <c r="W43" s="314"/>
      <c r="X43" s="314"/>
      <c r="Y43" s="314"/>
      <c r="Z43" s="314"/>
      <c r="AA43" s="314"/>
      <c r="AB43" s="28"/>
      <c r="AC43" s="314" t="s">
        <v>399</v>
      </c>
      <c r="AD43" s="314"/>
      <c r="AE43" s="314"/>
      <c r="AF43" s="314"/>
      <c r="AG43" s="314"/>
      <c r="AH43" s="314"/>
      <c r="AI43" s="28"/>
      <c r="AJ43" s="307" t="s">
        <v>400</v>
      </c>
      <c r="AK43" s="307"/>
      <c r="AL43" s="307"/>
      <c r="AM43" s="307"/>
      <c r="AN43" s="307"/>
      <c r="AO43" s="272"/>
      <c r="AP43" s="28"/>
      <c r="AQ43" s="307" t="s">
        <v>397</v>
      </c>
      <c r="AR43" s="307"/>
      <c r="AS43" s="307"/>
      <c r="AT43" s="307"/>
      <c r="AU43" s="272"/>
      <c r="AV43" s="272"/>
      <c r="AW43" s="28"/>
      <c r="AX43" s="314" t="s">
        <v>398</v>
      </c>
      <c r="AY43" s="314"/>
      <c r="AZ43" s="314"/>
      <c r="BA43" s="314"/>
      <c r="BB43" s="314"/>
      <c r="BC43" s="314"/>
      <c r="BD43" s="276"/>
      <c r="BE43" s="310" t="s">
        <v>398</v>
      </c>
      <c r="BF43" s="310"/>
      <c r="BG43" s="310"/>
      <c r="BH43" s="310"/>
      <c r="BI43" s="275"/>
      <c r="BJ43" s="275"/>
      <c r="BK43" s="28"/>
      <c r="BL43" s="307" t="s">
        <v>397</v>
      </c>
      <c r="BM43" s="307"/>
      <c r="BN43" s="307"/>
      <c r="BO43" s="307"/>
      <c r="BP43" s="307"/>
      <c r="BQ43" s="272"/>
      <c r="BU43" s="357" t="s">
        <v>221</v>
      </c>
      <c r="BV43" s="357"/>
      <c r="BW43" s="357"/>
      <c r="BX43" s="357"/>
      <c r="BY43" s="357"/>
      <c r="BZ43" s="357"/>
      <c r="CA43" s="357"/>
      <c r="CB43" s="302" t="s">
        <v>9</v>
      </c>
      <c r="CC43" s="302"/>
      <c r="CD43" s="302"/>
      <c r="CE43" s="302"/>
      <c r="CF43" s="302"/>
      <c r="CG43" s="302"/>
      <c r="CH43" s="303"/>
      <c r="CI43" s="304">
        <f>CP43+CW43</f>
        <v>134076</v>
      </c>
      <c r="CJ43" s="300"/>
      <c r="CK43" s="300"/>
      <c r="CL43" s="300"/>
      <c r="CM43" s="300"/>
      <c r="CN43" s="300"/>
      <c r="CO43" s="3"/>
      <c r="CP43" s="300">
        <v>66232</v>
      </c>
      <c r="CQ43" s="300"/>
      <c r="CR43" s="300"/>
      <c r="CS43" s="300"/>
      <c r="CT43" s="300"/>
      <c r="CU43" s="300"/>
      <c r="CV43" s="3"/>
      <c r="CW43" s="300">
        <v>67844</v>
      </c>
      <c r="CX43" s="300"/>
      <c r="CY43" s="300"/>
      <c r="CZ43" s="300"/>
      <c r="DA43" s="300"/>
      <c r="DB43" s="300"/>
      <c r="DC43" s="3"/>
      <c r="DD43" s="305">
        <v>-57</v>
      </c>
      <c r="DE43" s="305"/>
      <c r="DF43" s="305"/>
      <c r="DG43" s="305"/>
      <c r="DH43" s="305"/>
      <c r="DI43" s="3"/>
      <c r="DJ43" s="305">
        <f t="shared" si="4"/>
        <v>97.623960851364899</v>
      </c>
      <c r="DK43" s="305"/>
      <c r="DL43" s="305"/>
      <c r="DM43" s="305"/>
      <c r="DN43" s="6"/>
      <c r="DO43" s="6"/>
      <c r="DP43" s="3"/>
      <c r="DQ43" s="300">
        <v>50897</v>
      </c>
      <c r="DR43" s="300"/>
      <c r="DS43" s="300"/>
      <c r="DT43" s="300"/>
      <c r="DU43" s="300"/>
      <c r="DV43" s="300"/>
      <c r="DW43" s="3"/>
      <c r="DX43" s="306">
        <f t="shared" si="5"/>
        <v>2.6342613513566615</v>
      </c>
      <c r="DY43" s="306"/>
      <c r="DZ43" s="306"/>
      <c r="EA43" s="306"/>
      <c r="EB43" s="47"/>
      <c r="EC43" s="47"/>
      <c r="ED43" s="3"/>
      <c r="EE43" s="305">
        <f>CI43/388.99</f>
        <v>344.67724106018147</v>
      </c>
      <c r="EF43" s="305"/>
      <c r="EG43" s="305"/>
      <c r="EH43" s="305"/>
      <c r="EI43" s="305"/>
      <c r="EJ43" s="32"/>
    </row>
    <row r="44" spans="1:143" ht="13.5" customHeight="1" x14ac:dyDescent="0.15">
      <c r="A44" s="492"/>
      <c r="B44" s="162"/>
      <c r="C44" s="5"/>
      <c r="D44" s="5"/>
      <c r="E44" s="5"/>
      <c r="F44" s="5"/>
      <c r="G44" s="5"/>
      <c r="H44" s="165"/>
      <c r="I44" s="165"/>
      <c r="J44" s="165"/>
      <c r="K44" s="165"/>
      <c r="L44" s="165"/>
      <c r="M44" s="165"/>
      <c r="N44" s="166"/>
      <c r="O44" s="6"/>
      <c r="P44" s="6"/>
      <c r="Q44" s="6"/>
      <c r="R44" s="6"/>
      <c r="S44" s="6"/>
      <c r="T44" s="6"/>
      <c r="U44" s="3"/>
      <c r="V44" s="7"/>
      <c r="W44" s="7"/>
      <c r="X44" s="7"/>
      <c r="Y44" s="7"/>
      <c r="Z44" s="7"/>
      <c r="AA44" s="7"/>
      <c r="AB44" s="3"/>
      <c r="AC44" s="3"/>
      <c r="AD44" s="3"/>
      <c r="AE44" s="3"/>
      <c r="AF44" s="3"/>
      <c r="AG44" s="3"/>
      <c r="AH44" s="3"/>
      <c r="AI44" s="3"/>
      <c r="AJ44" s="6"/>
      <c r="AK44" s="6"/>
      <c r="AL44" s="6"/>
      <c r="AM44" s="6"/>
      <c r="AN44" s="6"/>
      <c r="AO44" s="6"/>
      <c r="AP44" s="3"/>
      <c r="AQ44" s="22" t="str">
        <f>IF(V44="","",V44/AC44*100)</f>
        <v/>
      </c>
      <c r="AR44" s="22"/>
      <c r="AS44" s="22"/>
      <c r="AT44" s="22"/>
      <c r="AU44" s="22"/>
      <c r="AV44" s="22"/>
      <c r="AW44" s="3"/>
      <c r="AX44" s="3"/>
      <c r="AY44" s="3"/>
      <c r="AZ44" s="3"/>
      <c r="BA44" s="3"/>
      <c r="BB44" s="3"/>
      <c r="BC44" s="3"/>
      <c r="BD44" s="3"/>
      <c r="BE44" s="23" t="str">
        <f>IF(OR(O44="",AX44=""),"",O44/AX44)</f>
        <v/>
      </c>
      <c r="BF44" s="23"/>
      <c r="BG44" s="23"/>
      <c r="BH44" s="23"/>
      <c r="BI44" s="23"/>
      <c r="BJ44" s="23"/>
      <c r="BK44" s="3"/>
      <c r="BL44" s="6"/>
      <c r="BM44" s="6"/>
      <c r="BN44" s="6"/>
      <c r="BO44" s="6"/>
      <c r="BP44" s="6"/>
      <c r="BQ44" s="6"/>
      <c r="BR44" s="3"/>
      <c r="BT44" s="4"/>
      <c r="BU44" s="357" t="s">
        <v>220</v>
      </c>
      <c r="BV44" s="357"/>
      <c r="BW44" s="357"/>
      <c r="BX44" s="357"/>
      <c r="BY44" s="357"/>
      <c r="BZ44" s="357"/>
      <c r="CA44" s="357"/>
      <c r="CB44" s="302" t="s">
        <v>9</v>
      </c>
      <c r="CC44" s="302"/>
      <c r="CD44" s="302"/>
      <c r="CE44" s="302"/>
      <c r="CF44" s="302"/>
      <c r="CG44" s="302"/>
      <c r="CH44" s="303"/>
      <c r="CI44" s="304">
        <v>133969</v>
      </c>
      <c r="CJ44" s="300"/>
      <c r="CK44" s="300"/>
      <c r="CL44" s="300"/>
      <c r="CM44" s="300"/>
      <c r="CN44" s="300"/>
      <c r="CO44" s="3"/>
      <c r="CP44" s="311">
        <v>66151</v>
      </c>
      <c r="CQ44" s="311"/>
      <c r="CR44" s="311"/>
      <c r="CS44" s="311"/>
      <c r="CT44" s="311"/>
      <c r="CU44" s="311"/>
      <c r="CV44" s="3"/>
      <c r="CW44" s="311">
        <v>67818</v>
      </c>
      <c r="CX44" s="311"/>
      <c r="CY44" s="311"/>
      <c r="CZ44" s="311"/>
      <c r="DA44" s="311"/>
      <c r="DB44" s="311"/>
      <c r="DC44" s="3"/>
      <c r="DD44" s="300">
        <v>-107</v>
      </c>
      <c r="DE44" s="300"/>
      <c r="DF44" s="300"/>
      <c r="DG44" s="300"/>
      <c r="DH44" s="300"/>
      <c r="DI44" s="3"/>
      <c r="DJ44" s="305">
        <f t="shared" ref="DJ44:DJ52" si="6">IF(CP44="","",CP44/CW44*100)</f>
        <v>97.541950514612637</v>
      </c>
      <c r="DK44" s="305"/>
      <c r="DL44" s="305"/>
      <c r="DM44" s="305"/>
      <c r="DN44" s="6"/>
      <c r="DO44" s="6"/>
      <c r="DP44" s="3"/>
      <c r="DQ44" s="311">
        <v>51474</v>
      </c>
      <c r="DR44" s="311"/>
      <c r="DS44" s="311"/>
      <c r="DT44" s="311"/>
      <c r="DU44" s="311"/>
      <c r="DV44" s="311"/>
      <c r="DW44" s="3"/>
      <c r="DX44" s="306">
        <f t="shared" ref="DX44:DX52" si="7">IF(OR(CI44="",DQ44=""),"",CI44/DQ44)</f>
        <v>2.6026537669503051</v>
      </c>
      <c r="DY44" s="306"/>
      <c r="DZ44" s="306"/>
      <c r="EA44" s="306"/>
      <c r="EB44" s="47"/>
      <c r="EC44" s="47"/>
      <c r="ED44" s="3"/>
      <c r="EE44" s="300">
        <f>CI44/388.99</f>
        <v>344.40216972158669</v>
      </c>
      <c r="EF44" s="300"/>
      <c r="EG44" s="300"/>
      <c r="EH44" s="300"/>
      <c r="EI44" s="300"/>
      <c r="EJ44" s="22"/>
    </row>
    <row r="45" spans="1:143" ht="13.5" customHeight="1" x14ac:dyDescent="0.15">
      <c r="A45" s="346" t="s">
        <v>373</v>
      </c>
      <c r="B45" s="346"/>
      <c r="C45" s="346"/>
      <c r="D45" s="346"/>
      <c r="E45" s="346"/>
      <c r="F45" s="346"/>
      <c r="G45" s="346"/>
      <c r="H45" s="323" t="s">
        <v>6</v>
      </c>
      <c r="I45" s="323"/>
      <c r="J45" s="323"/>
      <c r="K45" s="323"/>
      <c r="L45" s="323"/>
      <c r="M45" s="323"/>
      <c r="N45" s="324"/>
      <c r="O45" s="320">
        <f>V45+AC45</f>
        <v>116583</v>
      </c>
      <c r="P45" s="308"/>
      <c r="Q45" s="308"/>
      <c r="R45" s="308"/>
      <c r="S45" s="308"/>
      <c r="T45" s="308"/>
      <c r="U45" s="20"/>
      <c r="V45" s="313">
        <v>57494</v>
      </c>
      <c r="W45" s="313"/>
      <c r="X45" s="313"/>
      <c r="Y45" s="313"/>
      <c r="Z45" s="313"/>
      <c r="AA45" s="313"/>
      <c r="AB45" s="20"/>
      <c r="AC45" s="313">
        <v>59089</v>
      </c>
      <c r="AD45" s="313"/>
      <c r="AE45" s="313"/>
      <c r="AF45" s="313"/>
      <c r="AG45" s="313"/>
      <c r="AH45" s="313"/>
      <c r="AI45" s="20"/>
      <c r="AJ45" s="308">
        <v>846</v>
      </c>
      <c r="AK45" s="308"/>
      <c r="AL45" s="308"/>
      <c r="AM45" s="308"/>
      <c r="AN45" s="308"/>
      <c r="AO45" s="22"/>
      <c r="AP45" s="20"/>
      <c r="AQ45" s="315">
        <f>IF(V45="","",V45/AC45*100)</f>
        <v>97.30068202203455</v>
      </c>
      <c r="AR45" s="315"/>
      <c r="AS45" s="315"/>
      <c r="AT45" s="315"/>
      <c r="AU45" s="22"/>
      <c r="AV45" s="22"/>
      <c r="AW45" s="20"/>
      <c r="AX45" s="308">
        <v>33789</v>
      </c>
      <c r="AY45" s="308"/>
      <c r="AZ45" s="308"/>
      <c r="BA45" s="308"/>
      <c r="BB45" s="308"/>
      <c r="BC45" s="308"/>
      <c r="BD45" s="20"/>
      <c r="BE45" s="309">
        <f>IF(OR(O45="",AX45=""),"",O45/AX45)</f>
        <v>3.4503240699635978</v>
      </c>
      <c r="BF45" s="309"/>
      <c r="BG45" s="309"/>
      <c r="BH45" s="309"/>
      <c r="BI45" s="23"/>
      <c r="BJ45" s="23"/>
      <c r="BK45" s="20"/>
      <c r="BL45" s="308">
        <f>O45/314.22</f>
        <v>371.02348672904333</v>
      </c>
      <c r="BM45" s="308"/>
      <c r="BN45" s="308"/>
      <c r="BO45" s="308"/>
      <c r="BP45" s="308"/>
      <c r="BQ45" s="22"/>
      <c r="BR45" s="20"/>
      <c r="BS45" s="15"/>
      <c r="BT45" s="15"/>
      <c r="BU45" s="357" t="s">
        <v>219</v>
      </c>
      <c r="BV45" s="357"/>
      <c r="BW45" s="357"/>
      <c r="BX45" s="357"/>
      <c r="BY45" s="357"/>
      <c r="BZ45" s="357"/>
      <c r="CA45" s="357"/>
      <c r="CB45" s="302" t="s">
        <v>9</v>
      </c>
      <c r="CC45" s="302"/>
      <c r="CD45" s="302"/>
      <c r="CE45" s="302"/>
      <c r="CF45" s="302"/>
      <c r="CG45" s="302"/>
      <c r="CH45" s="303"/>
      <c r="CI45" s="304">
        <v>133879</v>
      </c>
      <c r="CJ45" s="300"/>
      <c r="CK45" s="300"/>
      <c r="CL45" s="300"/>
      <c r="CM45" s="300"/>
      <c r="CN45" s="300"/>
      <c r="CO45" s="3"/>
      <c r="CP45" s="300">
        <v>66105</v>
      </c>
      <c r="CQ45" s="300"/>
      <c r="CR45" s="300"/>
      <c r="CS45" s="300"/>
      <c r="CT45" s="300"/>
      <c r="CU45" s="300"/>
      <c r="CV45" s="3"/>
      <c r="CW45" s="300">
        <v>67774</v>
      </c>
      <c r="CX45" s="300"/>
      <c r="CY45" s="300"/>
      <c r="CZ45" s="300"/>
      <c r="DA45" s="300"/>
      <c r="DB45" s="300"/>
      <c r="DC45" s="3"/>
      <c r="DD45" s="305">
        <v>-90</v>
      </c>
      <c r="DE45" s="305"/>
      <c r="DF45" s="305"/>
      <c r="DG45" s="305"/>
      <c r="DH45" s="305"/>
      <c r="DI45" s="3"/>
      <c r="DJ45" s="305">
        <f t="shared" si="6"/>
        <v>97.537403724141996</v>
      </c>
      <c r="DK45" s="305"/>
      <c r="DL45" s="305"/>
      <c r="DM45" s="305"/>
      <c r="DN45" s="6"/>
      <c r="DO45" s="6"/>
      <c r="DP45" s="3"/>
      <c r="DQ45" s="300">
        <v>52167</v>
      </c>
      <c r="DR45" s="300"/>
      <c r="DS45" s="300"/>
      <c r="DT45" s="300"/>
      <c r="DU45" s="300"/>
      <c r="DV45" s="300"/>
      <c r="DW45" s="3"/>
      <c r="DX45" s="306">
        <f t="shared" si="7"/>
        <v>2.5663542085993059</v>
      </c>
      <c r="DY45" s="306"/>
      <c r="DZ45" s="306"/>
      <c r="EA45" s="306"/>
      <c r="EB45" s="47"/>
      <c r="EC45" s="47"/>
      <c r="ED45" s="3"/>
      <c r="EE45" s="305">
        <f>CI45/388.99</f>
        <v>344.17080130594616</v>
      </c>
      <c r="EF45" s="305"/>
      <c r="EG45" s="305"/>
      <c r="EH45" s="305"/>
      <c r="EI45" s="305"/>
      <c r="EJ45" s="32"/>
      <c r="EK45" s="490"/>
      <c r="EL45" s="490"/>
      <c r="EM45" s="490"/>
    </row>
    <row r="46" spans="1:143" s="490" customFormat="1" ht="13.5" customHeight="1" x14ac:dyDescent="0.15">
      <c r="A46" s="491"/>
      <c r="B46" s="161"/>
      <c r="C46" s="30"/>
      <c r="D46" s="30"/>
      <c r="E46" s="30"/>
      <c r="F46" s="30"/>
      <c r="G46" s="30"/>
      <c r="H46" s="325" t="s">
        <v>7</v>
      </c>
      <c r="I46" s="325"/>
      <c r="J46" s="325"/>
      <c r="K46" s="325"/>
      <c r="L46" s="325"/>
      <c r="M46" s="325"/>
      <c r="N46" s="326"/>
      <c r="O46" s="322" t="s">
        <v>10</v>
      </c>
      <c r="P46" s="314"/>
      <c r="Q46" s="314"/>
      <c r="R46" s="314"/>
      <c r="S46" s="314"/>
      <c r="T46" s="314"/>
      <c r="U46" s="28"/>
      <c r="V46" s="314" t="s">
        <v>398</v>
      </c>
      <c r="W46" s="314"/>
      <c r="X46" s="314"/>
      <c r="Y46" s="314"/>
      <c r="Z46" s="314"/>
      <c r="AA46" s="314"/>
      <c r="AB46" s="276"/>
      <c r="AC46" s="314" t="s">
        <v>398</v>
      </c>
      <c r="AD46" s="314"/>
      <c r="AE46" s="314"/>
      <c r="AF46" s="314"/>
      <c r="AG46" s="314"/>
      <c r="AH46" s="314"/>
      <c r="AI46" s="28"/>
      <c r="AJ46" s="307" t="s">
        <v>398</v>
      </c>
      <c r="AK46" s="307"/>
      <c r="AL46" s="307"/>
      <c r="AM46" s="307"/>
      <c r="AN46" s="307"/>
      <c r="AO46" s="272"/>
      <c r="AP46" s="28"/>
      <c r="AQ46" s="307" t="s">
        <v>10</v>
      </c>
      <c r="AR46" s="307"/>
      <c r="AS46" s="307"/>
      <c r="AT46" s="307"/>
      <c r="AU46" s="272"/>
      <c r="AV46" s="272"/>
      <c r="AW46" s="28"/>
      <c r="AX46" s="314" t="s">
        <v>10</v>
      </c>
      <c r="AY46" s="314"/>
      <c r="AZ46" s="314"/>
      <c r="BA46" s="314"/>
      <c r="BB46" s="314"/>
      <c r="BC46" s="314"/>
      <c r="BD46" s="276"/>
      <c r="BE46" s="310" t="s">
        <v>401</v>
      </c>
      <c r="BF46" s="310"/>
      <c r="BG46" s="310"/>
      <c r="BH46" s="310"/>
      <c r="BI46" s="275"/>
      <c r="BJ46" s="275"/>
      <c r="BK46" s="28"/>
      <c r="BL46" s="307" t="s">
        <v>398</v>
      </c>
      <c r="BM46" s="307"/>
      <c r="BN46" s="307"/>
      <c r="BO46" s="307"/>
      <c r="BP46" s="307"/>
      <c r="BQ46" s="272"/>
      <c r="BR46" s="28"/>
      <c r="BS46" s="29"/>
      <c r="BT46" s="29"/>
      <c r="BU46" s="301" t="s">
        <v>261</v>
      </c>
      <c r="BV46" s="301"/>
      <c r="BW46" s="301"/>
      <c r="BX46" s="301"/>
      <c r="BY46" s="301"/>
      <c r="BZ46" s="301"/>
      <c r="CA46" s="301"/>
      <c r="CB46" s="302" t="s">
        <v>9</v>
      </c>
      <c r="CC46" s="302"/>
      <c r="CD46" s="302"/>
      <c r="CE46" s="302"/>
      <c r="CF46" s="302"/>
      <c r="CG46" s="302"/>
      <c r="CH46" s="303"/>
      <c r="CI46" s="304">
        <v>133409</v>
      </c>
      <c r="CJ46" s="300"/>
      <c r="CK46" s="300"/>
      <c r="CL46" s="300"/>
      <c r="CM46" s="300"/>
      <c r="CN46" s="300"/>
      <c r="CO46" s="4"/>
      <c r="CP46" s="311">
        <v>65885</v>
      </c>
      <c r="CQ46" s="311"/>
      <c r="CR46" s="311"/>
      <c r="CS46" s="311"/>
      <c r="CT46" s="311"/>
      <c r="CU46" s="311"/>
      <c r="CV46" s="4"/>
      <c r="CW46" s="311">
        <v>67524</v>
      </c>
      <c r="CX46" s="311"/>
      <c r="CY46" s="311"/>
      <c r="CZ46" s="311"/>
      <c r="DA46" s="311"/>
      <c r="DB46" s="311"/>
      <c r="DC46" s="4"/>
      <c r="DD46" s="300">
        <v>-470</v>
      </c>
      <c r="DE46" s="300"/>
      <c r="DF46" s="300"/>
      <c r="DG46" s="300"/>
      <c r="DH46" s="300"/>
      <c r="DI46" s="4"/>
      <c r="DJ46" s="305">
        <f t="shared" si="6"/>
        <v>97.572714886558856</v>
      </c>
      <c r="DK46" s="305"/>
      <c r="DL46" s="305"/>
      <c r="DM46" s="305"/>
      <c r="DN46" s="6"/>
      <c r="DO46" s="6"/>
      <c r="DP46" s="4"/>
      <c r="DQ46" s="311">
        <v>52759</v>
      </c>
      <c r="DR46" s="311"/>
      <c r="DS46" s="311"/>
      <c r="DT46" s="311"/>
      <c r="DU46" s="311"/>
      <c r="DV46" s="311"/>
      <c r="DW46" s="4"/>
      <c r="DX46" s="306">
        <f t="shared" si="7"/>
        <v>2.5286491404310163</v>
      </c>
      <c r="DY46" s="306"/>
      <c r="DZ46" s="306"/>
      <c r="EA46" s="306"/>
      <c r="EB46" s="47"/>
      <c r="EC46" s="47"/>
      <c r="ED46" s="4"/>
      <c r="EE46" s="300">
        <f>CI46/388.99</f>
        <v>342.96254402426797</v>
      </c>
      <c r="EF46" s="300"/>
      <c r="EG46" s="300"/>
      <c r="EH46" s="300"/>
      <c r="EI46" s="300"/>
      <c r="EJ46" s="22"/>
      <c r="EK46" s="488"/>
      <c r="EL46" s="488"/>
      <c r="EM46" s="488"/>
    </row>
    <row r="47" spans="1:143" ht="13.5" customHeight="1" x14ac:dyDescent="0.15">
      <c r="A47" s="346" t="s">
        <v>361</v>
      </c>
      <c r="B47" s="346"/>
      <c r="C47" s="346"/>
      <c r="D47" s="346"/>
      <c r="E47" s="346"/>
      <c r="F47" s="346"/>
      <c r="G47" s="346"/>
      <c r="H47" s="323" t="s">
        <v>6</v>
      </c>
      <c r="I47" s="323"/>
      <c r="J47" s="323"/>
      <c r="K47" s="323"/>
      <c r="L47" s="323"/>
      <c r="M47" s="323"/>
      <c r="N47" s="324"/>
      <c r="O47" s="320">
        <f>V47+AC47</f>
        <v>117436</v>
      </c>
      <c r="P47" s="308"/>
      <c r="Q47" s="308"/>
      <c r="R47" s="308"/>
      <c r="S47" s="308"/>
      <c r="T47" s="308"/>
      <c r="U47" s="20"/>
      <c r="V47" s="313">
        <v>57819</v>
      </c>
      <c r="W47" s="313"/>
      <c r="X47" s="313"/>
      <c r="Y47" s="313"/>
      <c r="Z47" s="313"/>
      <c r="AA47" s="313"/>
      <c r="AB47" s="20"/>
      <c r="AC47" s="313">
        <v>59617</v>
      </c>
      <c r="AD47" s="313"/>
      <c r="AE47" s="313"/>
      <c r="AF47" s="313"/>
      <c r="AG47" s="313"/>
      <c r="AH47" s="313"/>
      <c r="AI47" s="20"/>
      <c r="AJ47" s="308">
        <f>O47-O45</f>
        <v>853</v>
      </c>
      <c r="AK47" s="308"/>
      <c r="AL47" s="308"/>
      <c r="AM47" s="308"/>
      <c r="AN47" s="308"/>
      <c r="AO47" s="22"/>
      <c r="AP47" s="20"/>
      <c r="AQ47" s="315">
        <f>IF(V47="","",V47/AC47*100)</f>
        <v>96.98408172165658</v>
      </c>
      <c r="AR47" s="315"/>
      <c r="AS47" s="315"/>
      <c r="AT47" s="315"/>
      <c r="AU47" s="22"/>
      <c r="AV47" s="22"/>
      <c r="AW47" s="20"/>
      <c r="AX47" s="313">
        <v>34290</v>
      </c>
      <c r="AY47" s="313"/>
      <c r="AZ47" s="313"/>
      <c r="BA47" s="313"/>
      <c r="BB47" s="313"/>
      <c r="BC47" s="313"/>
      <c r="BD47" s="20"/>
      <c r="BE47" s="309">
        <f>IF(OR(O47="",AX47=""),"",O47/AX47)</f>
        <v>3.4247885680956549</v>
      </c>
      <c r="BF47" s="309"/>
      <c r="BG47" s="309"/>
      <c r="BH47" s="309"/>
      <c r="BI47" s="23"/>
      <c r="BJ47" s="23"/>
      <c r="BK47" s="20"/>
      <c r="BL47" s="308">
        <f>O47/314.22</f>
        <v>373.73814524855192</v>
      </c>
      <c r="BM47" s="308"/>
      <c r="BN47" s="308"/>
      <c r="BO47" s="308"/>
      <c r="BP47" s="308"/>
      <c r="BQ47" s="22"/>
      <c r="BT47" s="15"/>
      <c r="BU47" s="301" t="s">
        <v>391</v>
      </c>
      <c r="BV47" s="301"/>
      <c r="BW47" s="301"/>
      <c r="BX47" s="301"/>
      <c r="BY47" s="301"/>
      <c r="BZ47" s="301"/>
      <c r="CA47" s="301"/>
      <c r="CB47" s="302" t="s">
        <v>9</v>
      </c>
      <c r="CC47" s="302"/>
      <c r="CD47" s="302"/>
      <c r="CE47" s="302"/>
      <c r="CF47" s="302"/>
      <c r="CG47" s="302"/>
      <c r="CH47" s="303"/>
      <c r="CI47" s="304">
        <v>132851</v>
      </c>
      <c r="CJ47" s="300"/>
      <c r="CK47" s="300"/>
      <c r="CL47" s="300"/>
      <c r="CM47" s="300"/>
      <c r="CN47" s="300"/>
      <c r="CO47" s="4"/>
      <c r="CP47" s="300">
        <v>65615</v>
      </c>
      <c r="CQ47" s="300"/>
      <c r="CR47" s="300"/>
      <c r="CS47" s="300"/>
      <c r="CT47" s="300"/>
      <c r="CU47" s="300"/>
      <c r="CV47" s="4"/>
      <c r="CW47" s="300">
        <v>67236</v>
      </c>
      <c r="CX47" s="300"/>
      <c r="CY47" s="300"/>
      <c r="CZ47" s="300"/>
      <c r="DA47" s="300"/>
      <c r="DB47" s="300"/>
      <c r="DC47" s="4"/>
      <c r="DD47" s="305">
        <v>-558</v>
      </c>
      <c r="DE47" s="305"/>
      <c r="DF47" s="305"/>
      <c r="DG47" s="305"/>
      <c r="DH47" s="305"/>
      <c r="DI47" s="4"/>
      <c r="DJ47" s="305">
        <f t="shared" si="6"/>
        <v>97.589089178416316</v>
      </c>
      <c r="DK47" s="305"/>
      <c r="DL47" s="305"/>
      <c r="DM47" s="305"/>
      <c r="DN47" s="6"/>
      <c r="DO47" s="6"/>
      <c r="DP47" s="4"/>
      <c r="DQ47" s="300">
        <v>53321</v>
      </c>
      <c r="DR47" s="300"/>
      <c r="DS47" s="300"/>
      <c r="DT47" s="300"/>
      <c r="DU47" s="300"/>
      <c r="DV47" s="300"/>
      <c r="DW47" s="4"/>
      <c r="DX47" s="306">
        <f t="shared" si="7"/>
        <v>2.4915324168714017</v>
      </c>
      <c r="DY47" s="306"/>
      <c r="DZ47" s="306"/>
      <c r="EA47" s="306"/>
      <c r="EB47" s="47"/>
      <c r="EC47" s="47"/>
      <c r="ED47" s="4"/>
      <c r="EE47" s="305">
        <f t="shared" ref="EE47:EE52" si="8">CI47/389.08</f>
        <v>341.4490593194202</v>
      </c>
      <c r="EF47" s="305"/>
      <c r="EG47" s="305"/>
      <c r="EH47" s="305"/>
      <c r="EI47" s="305"/>
      <c r="EJ47" s="32"/>
      <c r="EK47" s="490"/>
      <c r="EL47" s="490"/>
      <c r="EM47" s="490"/>
    </row>
    <row r="48" spans="1:143" s="490" customFormat="1" ht="13.5" customHeight="1" x14ac:dyDescent="0.15">
      <c r="A48" s="491"/>
      <c r="B48" s="161"/>
      <c r="C48" s="30"/>
      <c r="D48" s="30"/>
      <c r="E48" s="30"/>
      <c r="F48" s="30"/>
      <c r="G48" s="30"/>
      <c r="H48" s="325" t="s">
        <v>7</v>
      </c>
      <c r="I48" s="325"/>
      <c r="J48" s="325"/>
      <c r="K48" s="325"/>
      <c r="L48" s="325"/>
      <c r="M48" s="325"/>
      <c r="N48" s="326"/>
      <c r="O48" s="322" t="s">
        <v>10</v>
      </c>
      <c r="P48" s="314"/>
      <c r="Q48" s="314"/>
      <c r="R48" s="314"/>
      <c r="S48" s="314"/>
      <c r="T48" s="314"/>
      <c r="U48" s="28"/>
      <c r="V48" s="314" t="s">
        <v>398</v>
      </c>
      <c r="W48" s="314"/>
      <c r="X48" s="314"/>
      <c r="Y48" s="314"/>
      <c r="Z48" s="314"/>
      <c r="AA48" s="314"/>
      <c r="AB48" s="276"/>
      <c r="AC48" s="314" t="s">
        <v>398</v>
      </c>
      <c r="AD48" s="314"/>
      <c r="AE48" s="314"/>
      <c r="AF48" s="314"/>
      <c r="AG48" s="314"/>
      <c r="AH48" s="314"/>
      <c r="AI48" s="28"/>
      <c r="AJ48" s="307" t="s">
        <v>398</v>
      </c>
      <c r="AK48" s="307"/>
      <c r="AL48" s="307"/>
      <c r="AM48" s="307"/>
      <c r="AN48" s="307"/>
      <c r="AO48" s="272"/>
      <c r="AP48" s="28"/>
      <c r="AQ48" s="307" t="s">
        <v>397</v>
      </c>
      <c r="AR48" s="307"/>
      <c r="AS48" s="307"/>
      <c r="AT48" s="307"/>
      <c r="AU48" s="272"/>
      <c r="AV48" s="272"/>
      <c r="AW48" s="28"/>
      <c r="AX48" s="314" t="s">
        <v>10</v>
      </c>
      <c r="AY48" s="314"/>
      <c r="AZ48" s="314"/>
      <c r="BA48" s="314"/>
      <c r="BB48" s="314"/>
      <c r="BC48" s="314"/>
      <c r="BD48" s="276"/>
      <c r="BE48" s="310" t="s">
        <v>401</v>
      </c>
      <c r="BF48" s="310"/>
      <c r="BG48" s="310"/>
      <c r="BH48" s="310"/>
      <c r="BI48" s="275"/>
      <c r="BJ48" s="275"/>
      <c r="BK48" s="28"/>
      <c r="BL48" s="307" t="s">
        <v>398</v>
      </c>
      <c r="BM48" s="307"/>
      <c r="BN48" s="307"/>
      <c r="BO48" s="307"/>
      <c r="BP48" s="307"/>
      <c r="BQ48" s="272"/>
      <c r="BT48" s="29"/>
      <c r="BU48" s="301" t="s">
        <v>275</v>
      </c>
      <c r="BV48" s="301"/>
      <c r="BW48" s="301"/>
      <c r="BX48" s="301"/>
      <c r="BY48" s="301"/>
      <c r="BZ48" s="301"/>
      <c r="CA48" s="301"/>
      <c r="CB48" s="302" t="s">
        <v>9</v>
      </c>
      <c r="CC48" s="302"/>
      <c r="CD48" s="302"/>
      <c r="CE48" s="302"/>
      <c r="CF48" s="302"/>
      <c r="CG48" s="302"/>
      <c r="CH48" s="303"/>
      <c r="CI48" s="304">
        <v>132360</v>
      </c>
      <c r="CJ48" s="300"/>
      <c r="CK48" s="300"/>
      <c r="CL48" s="300"/>
      <c r="CM48" s="300"/>
      <c r="CN48" s="300"/>
      <c r="CO48" s="4"/>
      <c r="CP48" s="311">
        <v>65390</v>
      </c>
      <c r="CQ48" s="311"/>
      <c r="CR48" s="311"/>
      <c r="CS48" s="311"/>
      <c r="CT48" s="311"/>
      <c r="CU48" s="311"/>
      <c r="CV48" s="4"/>
      <c r="CW48" s="311">
        <v>66970</v>
      </c>
      <c r="CX48" s="311"/>
      <c r="CY48" s="311"/>
      <c r="CZ48" s="311"/>
      <c r="DA48" s="311"/>
      <c r="DB48" s="311"/>
      <c r="DC48" s="4"/>
      <c r="DD48" s="300">
        <v>-491</v>
      </c>
      <c r="DE48" s="300"/>
      <c r="DF48" s="300"/>
      <c r="DG48" s="300"/>
      <c r="DH48" s="300"/>
      <c r="DI48" s="4"/>
      <c r="DJ48" s="305">
        <f t="shared" si="6"/>
        <v>97.640734657309252</v>
      </c>
      <c r="DK48" s="305"/>
      <c r="DL48" s="305"/>
      <c r="DM48" s="305"/>
      <c r="DN48" s="6"/>
      <c r="DO48" s="6"/>
      <c r="DP48" s="4"/>
      <c r="DQ48" s="311">
        <v>54011</v>
      </c>
      <c r="DR48" s="311"/>
      <c r="DS48" s="311"/>
      <c r="DT48" s="311"/>
      <c r="DU48" s="311"/>
      <c r="DV48" s="311"/>
      <c r="DW48" s="4"/>
      <c r="DX48" s="306">
        <f t="shared" si="7"/>
        <v>2.4506119123882173</v>
      </c>
      <c r="DY48" s="306"/>
      <c r="DZ48" s="306"/>
      <c r="EA48" s="306"/>
      <c r="EB48" s="47"/>
      <c r="EC48" s="47"/>
      <c r="ED48" s="4"/>
      <c r="EE48" s="300">
        <f t="shared" si="8"/>
        <v>340.18710804975842</v>
      </c>
      <c r="EF48" s="300"/>
      <c r="EG48" s="300"/>
      <c r="EH48" s="300"/>
      <c r="EI48" s="300"/>
      <c r="EJ48" s="22"/>
      <c r="EK48" s="488"/>
      <c r="EL48" s="488"/>
      <c r="EM48" s="488"/>
    </row>
    <row r="49" spans="1:143" ht="13.5" customHeight="1" x14ac:dyDescent="0.15">
      <c r="A49" s="346" t="s">
        <v>374</v>
      </c>
      <c r="B49" s="346"/>
      <c r="C49" s="346"/>
      <c r="D49" s="346"/>
      <c r="E49" s="346"/>
      <c r="F49" s="346"/>
      <c r="G49" s="346"/>
      <c r="H49" s="323" t="s">
        <v>6</v>
      </c>
      <c r="I49" s="323"/>
      <c r="J49" s="323"/>
      <c r="K49" s="323"/>
      <c r="L49" s="323"/>
      <c r="M49" s="323"/>
      <c r="N49" s="324"/>
      <c r="O49" s="320">
        <f>V49+AC49</f>
        <v>118351</v>
      </c>
      <c r="P49" s="308"/>
      <c r="Q49" s="308"/>
      <c r="R49" s="308"/>
      <c r="S49" s="308"/>
      <c r="T49" s="308"/>
      <c r="U49" s="20"/>
      <c r="V49" s="313">
        <v>58354</v>
      </c>
      <c r="W49" s="313"/>
      <c r="X49" s="313"/>
      <c r="Y49" s="313"/>
      <c r="Z49" s="313"/>
      <c r="AA49" s="313"/>
      <c r="AB49" s="20"/>
      <c r="AC49" s="313">
        <v>59997</v>
      </c>
      <c r="AD49" s="313"/>
      <c r="AE49" s="313"/>
      <c r="AF49" s="313"/>
      <c r="AG49" s="313"/>
      <c r="AH49" s="313"/>
      <c r="AI49" s="20"/>
      <c r="AJ49" s="308">
        <f>O49-O47</f>
        <v>915</v>
      </c>
      <c r="AK49" s="308"/>
      <c r="AL49" s="308"/>
      <c r="AM49" s="308"/>
      <c r="AN49" s="308"/>
      <c r="AO49" s="22"/>
      <c r="AP49" s="20"/>
      <c r="AQ49" s="315">
        <f>IF(V49="","",V49/AC49*100)</f>
        <v>97.261529743153829</v>
      </c>
      <c r="AR49" s="315"/>
      <c r="AS49" s="315"/>
      <c r="AT49" s="315"/>
      <c r="AU49" s="22"/>
      <c r="AV49" s="22"/>
      <c r="AW49" s="20"/>
      <c r="AX49" s="313">
        <v>35143</v>
      </c>
      <c r="AY49" s="313"/>
      <c r="AZ49" s="313"/>
      <c r="BA49" s="313"/>
      <c r="BB49" s="313"/>
      <c r="BC49" s="313"/>
      <c r="BD49" s="20"/>
      <c r="BE49" s="309">
        <f>IF(OR(O49="",AX49=""),"",O49/AX49)</f>
        <v>3.3676976922858035</v>
      </c>
      <c r="BF49" s="309"/>
      <c r="BG49" s="309"/>
      <c r="BH49" s="309"/>
      <c r="BI49" s="23"/>
      <c r="BJ49" s="23"/>
      <c r="BK49" s="20"/>
      <c r="BL49" s="308">
        <f>O49/314.81</f>
        <v>375.94422032336962</v>
      </c>
      <c r="BM49" s="308"/>
      <c r="BN49" s="308"/>
      <c r="BO49" s="308"/>
      <c r="BP49" s="308"/>
      <c r="BQ49" s="22"/>
      <c r="BT49" s="15"/>
      <c r="BU49" s="301" t="s">
        <v>392</v>
      </c>
      <c r="BV49" s="301"/>
      <c r="BW49" s="301"/>
      <c r="BX49" s="301"/>
      <c r="BY49" s="301"/>
      <c r="BZ49" s="301"/>
      <c r="CA49" s="301"/>
      <c r="CB49" s="302" t="s">
        <v>9</v>
      </c>
      <c r="CC49" s="302"/>
      <c r="CD49" s="302"/>
      <c r="CE49" s="302"/>
      <c r="CF49" s="302"/>
      <c r="CG49" s="302"/>
      <c r="CH49" s="303"/>
      <c r="CI49" s="304">
        <v>131606</v>
      </c>
      <c r="CJ49" s="300"/>
      <c r="CK49" s="300"/>
      <c r="CL49" s="300"/>
      <c r="CM49" s="300"/>
      <c r="CN49" s="300"/>
      <c r="CO49" s="4"/>
      <c r="CP49" s="300">
        <v>64997</v>
      </c>
      <c r="CQ49" s="300"/>
      <c r="CR49" s="300"/>
      <c r="CS49" s="300"/>
      <c r="CT49" s="300"/>
      <c r="CU49" s="300"/>
      <c r="CV49" s="4"/>
      <c r="CW49" s="300">
        <v>66609</v>
      </c>
      <c r="CX49" s="300"/>
      <c r="CY49" s="300"/>
      <c r="CZ49" s="300"/>
      <c r="DA49" s="300"/>
      <c r="DB49" s="300"/>
      <c r="DC49" s="4"/>
      <c r="DD49" s="305">
        <v>-754</v>
      </c>
      <c r="DE49" s="305"/>
      <c r="DF49" s="305"/>
      <c r="DG49" s="305"/>
      <c r="DH49" s="305"/>
      <c r="DI49" s="4"/>
      <c r="DJ49" s="305">
        <f t="shared" si="6"/>
        <v>97.579906619225625</v>
      </c>
      <c r="DK49" s="305"/>
      <c r="DL49" s="305"/>
      <c r="DM49" s="305"/>
      <c r="DN49" s="6"/>
      <c r="DO49" s="6"/>
      <c r="DP49" s="4"/>
      <c r="DQ49" s="300">
        <v>54468</v>
      </c>
      <c r="DR49" s="300"/>
      <c r="DS49" s="300"/>
      <c r="DT49" s="300"/>
      <c r="DU49" s="300"/>
      <c r="DV49" s="300"/>
      <c r="DW49" s="4"/>
      <c r="DX49" s="306">
        <f t="shared" si="7"/>
        <v>2.4162076815745026</v>
      </c>
      <c r="DY49" s="306"/>
      <c r="DZ49" s="306"/>
      <c r="EA49" s="306"/>
      <c r="EB49" s="47"/>
      <c r="EC49" s="47"/>
      <c r="ED49" s="4"/>
      <c r="EE49" s="300">
        <f t="shared" si="8"/>
        <v>338.24920324868924</v>
      </c>
      <c r="EF49" s="300"/>
      <c r="EG49" s="300"/>
      <c r="EH49" s="300"/>
      <c r="EI49" s="300"/>
      <c r="EJ49" s="32"/>
      <c r="EK49" s="490"/>
      <c r="EL49" s="490"/>
      <c r="EM49" s="490"/>
    </row>
    <row r="50" spans="1:143" s="490" customFormat="1" ht="13.5" customHeight="1" x14ac:dyDescent="0.15">
      <c r="A50" s="491"/>
      <c r="B50" s="161"/>
      <c r="C50" s="30"/>
      <c r="D50" s="30"/>
      <c r="E50" s="30"/>
      <c r="F50" s="30"/>
      <c r="G50" s="30"/>
      <c r="H50" s="325" t="s">
        <v>7</v>
      </c>
      <c r="I50" s="325"/>
      <c r="J50" s="325"/>
      <c r="K50" s="325"/>
      <c r="L50" s="325"/>
      <c r="M50" s="325"/>
      <c r="N50" s="326"/>
      <c r="O50" s="322">
        <v>10035</v>
      </c>
      <c r="P50" s="314"/>
      <c r="Q50" s="314"/>
      <c r="R50" s="314"/>
      <c r="S50" s="314"/>
      <c r="T50" s="314"/>
      <c r="U50" s="28"/>
      <c r="V50" s="312">
        <v>4912</v>
      </c>
      <c r="W50" s="312"/>
      <c r="X50" s="312"/>
      <c r="Y50" s="312"/>
      <c r="Z50" s="312"/>
      <c r="AA50" s="312"/>
      <c r="AB50" s="28"/>
      <c r="AC50" s="312">
        <v>5123</v>
      </c>
      <c r="AD50" s="312"/>
      <c r="AE50" s="312"/>
      <c r="AF50" s="312"/>
      <c r="AG50" s="312"/>
      <c r="AH50" s="312"/>
      <c r="AI50" s="28"/>
      <c r="AJ50" s="307" t="s">
        <v>398</v>
      </c>
      <c r="AK50" s="307"/>
      <c r="AL50" s="307"/>
      <c r="AM50" s="307"/>
      <c r="AN50" s="307"/>
      <c r="AO50" s="272"/>
      <c r="AP50" s="28"/>
      <c r="AQ50" s="307">
        <f>IF(V50="","",V50/AC50*100)</f>
        <v>95.881319539332424</v>
      </c>
      <c r="AR50" s="307"/>
      <c r="AS50" s="307"/>
      <c r="AT50" s="307"/>
      <c r="AU50" s="32"/>
      <c r="AV50" s="32"/>
      <c r="AW50" s="28"/>
      <c r="AX50" s="312">
        <v>2501</v>
      </c>
      <c r="AY50" s="312"/>
      <c r="AZ50" s="312"/>
      <c r="BA50" s="312"/>
      <c r="BB50" s="312"/>
      <c r="BC50" s="312"/>
      <c r="BD50" s="28"/>
      <c r="BE50" s="310">
        <f>IF(OR(O50="",AX50=""),"",O50/AX50)</f>
        <v>4.0123950419832068</v>
      </c>
      <c r="BF50" s="310"/>
      <c r="BG50" s="310"/>
      <c r="BH50" s="310"/>
      <c r="BI50" s="46"/>
      <c r="BJ50" s="46"/>
      <c r="BK50" s="28"/>
      <c r="BL50" s="307">
        <v>135.30000000000001</v>
      </c>
      <c r="BM50" s="307"/>
      <c r="BN50" s="307"/>
      <c r="BO50" s="307"/>
      <c r="BP50" s="307"/>
      <c r="BQ50" s="32"/>
      <c r="BS50" s="29" t="s">
        <v>5</v>
      </c>
      <c r="BT50" s="29"/>
      <c r="BU50" s="301" t="s">
        <v>404</v>
      </c>
      <c r="BV50" s="301"/>
      <c r="BW50" s="301"/>
      <c r="BX50" s="301"/>
      <c r="BY50" s="301"/>
      <c r="BZ50" s="301"/>
      <c r="CA50" s="301"/>
      <c r="CB50" s="302" t="s">
        <v>9</v>
      </c>
      <c r="CC50" s="302"/>
      <c r="CD50" s="302"/>
      <c r="CE50" s="302"/>
      <c r="CF50" s="302"/>
      <c r="CG50" s="302"/>
      <c r="CH50" s="303"/>
      <c r="CI50" s="304">
        <v>130733</v>
      </c>
      <c r="CJ50" s="300"/>
      <c r="CK50" s="300"/>
      <c r="CL50" s="300"/>
      <c r="CM50" s="300"/>
      <c r="CN50" s="300"/>
      <c r="CO50" s="4"/>
      <c r="CP50" s="300">
        <v>64716</v>
      </c>
      <c r="CQ50" s="300"/>
      <c r="CR50" s="300"/>
      <c r="CS50" s="300"/>
      <c r="CT50" s="300"/>
      <c r="CU50" s="300"/>
      <c r="CV50" s="4"/>
      <c r="CW50" s="300">
        <v>66017</v>
      </c>
      <c r="CX50" s="300"/>
      <c r="CY50" s="300"/>
      <c r="CZ50" s="300"/>
      <c r="DA50" s="300"/>
      <c r="DB50" s="300"/>
      <c r="DC50" s="4"/>
      <c r="DD50" s="305">
        <v>-873</v>
      </c>
      <c r="DE50" s="305"/>
      <c r="DF50" s="305"/>
      <c r="DG50" s="305"/>
      <c r="DH50" s="305"/>
      <c r="DI50" s="4"/>
      <c r="DJ50" s="305">
        <f t="shared" si="6"/>
        <v>98.029295484496416</v>
      </c>
      <c r="DK50" s="305"/>
      <c r="DL50" s="305"/>
      <c r="DM50" s="305"/>
      <c r="DN50" s="6"/>
      <c r="DO50" s="6"/>
      <c r="DP50" s="4"/>
      <c r="DQ50" s="300">
        <v>54974</v>
      </c>
      <c r="DR50" s="300"/>
      <c r="DS50" s="300"/>
      <c r="DT50" s="300"/>
      <c r="DU50" s="300"/>
      <c r="DV50" s="300"/>
      <c r="DW50" s="4"/>
      <c r="DX50" s="306">
        <f t="shared" si="7"/>
        <v>2.3780878233346674</v>
      </c>
      <c r="DY50" s="306"/>
      <c r="DZ50" s="306"/>
      <c r="EA50" s="306"/>
      <c r="EB50" s="47"/>
      <c r="EC50" s="47"/>
      <c r="ED50" s="4"/>
      <c r="EE50" s="300">
        <f t="shared" si="8"/>
        <v>336.00544875089957</v>
      </c>
      <c r="EF50" s="300"/>
      <c r="EG50" s="300"/>
      <c r="EH50" s="300"/>
      <c r="EI50" s="300"/>
      <c r="EJ50" s="488"/>
      <c r="EK50" s="488"/>
      <c r="EL50" s="488"/>
      <c r="EM50" s="488"/>
    </row>
    <row r="51" spans="1:143" ht="13.5" customHeight="1" x14ac:dyDescent="0.15">
      <c r="A51" s="351" t="s">
        <v>375</v>
      </c>
      <c r="B51" s="351"/>
      <c r="C51" s="351"/>
      <c r="D51" s="351"/>
      <c r="E51" s="351"/>
      <c r="F51" s="351"/>
      <c r="G51" s="351"/>
      <c r="H51" s="323" t="s">
        <v>6</v>
      </c>
      <c r="I51" s="323"/>
      <c r="J51" s="323"/>
      <c r="K51" s="323"/>
      <c r="L51" s="323"/>
      <c r="M51" s="323"/>
      <c r="N51" s="324"/>
      <c r="O51" s="320">
        <f>V51+AC51</f>
        <v>118991</v>
      </c>
      <c r="P51" s="308"/>
      <c r="Q51" s="308"/>
      <c r="R51" s="308"/>
      <c r="S51" s="308"/>
      <c r="T51" s="308"/>
      <c r="U51" s="20"/>
      <c r="V51" s="313">
        <v>58697</v>
      </c>
      <c r="W51" s="313"/>
      <c r="X51" s="313"/>
      <c r="Y51" s="313"/>
      <c r="Z51" s="313"/>
      <c r="AA51" s="313"/>
      <c r="AB51" s="20"/>
      <c r="AC51" s="313">
        <v>60294</v>
      </c>
      <c r="AD51" s="313"/>
      <c r="AE51" s="313"/>
      <c r="AF51" s="313"/>
      <c r="AG51" s="313"/>
      <c r="AH51" s="313"/>
      <c r="AI51" s="20"/>
      <c r="AJ51" s="308">
        <f>O51-O49</f>
        <v>640</v>
      </c>
      <c r="AK51" s="308"/>
      <c r="AL51" s="308"/>
      <c r="AM51" s="308"/>
      <c r="AN51" s="308"/>
      <c r="AO51" s="22"/>
      <c r="AP51" s="20"/>
      <c r="AQ51" s="315">
        <f>IF(V51="","",V51/AC51*100)</f>
        <v>97.351311904998838</v>
      </c>
      <c r="AR51" s="315"/>
      <c r="AS51" s="315"/>
      <c r="AT51" s="315"/>
      <c r="AU51" s="22"/>
      <c r="AV51" s="22"/>
      <c r="AW51" s="20"/>
      <c r="AX51" s="313">
        <v>35790</v>
      </c>
      <c r="AY51" s="313"/>
      <c r="AZ51" s="313"/>
      <c r="BA51" s="313"/>
      <c r="BB51" s="313"/>
      <c r="BC51" s="313"/>
      <c r="BD51" s="20"/>
      <c r="BE51" s="309">
        <f>IF(OR(O51="",AX51=""),"",O51/AX51)</f>
        <v>3.3246996367700477</v>
      </c>
      <c r="BF51" s="309"/>
      <c r="BG51" s="309"/>
      <c r="BH51" s="309"/>
      <c r="BI51" s="23"/>
      <c r="BJ51" s="23"/>
      <c r="BK51" s="20"/>
      <c r="BL51" s="308">
        <f>O51/314.81</f>
        <v>377.97719259235731</v>
      </c>
      <c r="BM51" s="308"/>
      <c r="BN51" s="308"/>
      <c r="BO51" s="308"/>
      <c r="BP51" s="308"/>
      <c r="BQ51" s="22"/>
      <c r="BT51" s="15"/>
      <c r="BU51" s="301" t="s">
        <v>406</v>
      </c>
      <c r="BV51" s="301"/>
      <c r="BW51" s="301"/>
      <c r="BX51" s="301"/>
      <c r="BY51" s="301"/>
      <c r="BZ51" s="301"/>
      <c r="CA51" s="301"/>
      <c r="CB51" s="302" t="s">
        <v>9</v>
      </c>
      <c r="CC51" s="302"/>
      <c r="CD51" s="302"/>
      <c r="CE51" s="302"/>
      <c r="CF51" s="302"/>
      <c r="CG51" s="302"/>
      <c r="CH51" s="303"/>
      <c r="CI51" s="304">
        <v>129881</v>
      </c>
      <c r="CJ51" s="300"/>
      <c r="CK51" s="300"/>
      <c r="CL51" s="300"/>
      <c r="CM51" s="300"/>
      <c r="CN51" s="300"/>
      <c r="CO51" s="4"/>
      <c r="CP51" s="300">
        <v>64335</v>
      </c>
      <c r="CQ51" s="300"/>
      <c r="CR51" s="300"/>
      <c r="CS51" s="300"/>
      <c r="CT51" s="300"/>
      <c r="CU51" s="300"/>
      <c r="CV51" s="4"/>
      <c r="CW51" s="300">
        <v>65546</v>
      </c>
      <c r="CX51" s="300"/>
      <c r="CY51" s="300"/>
      <c r="CZ51" s="300"/>
      <c r="DA51" s="300"/>
      <c r="DB51" s="300"/>
      <c r="DC51" s="4"/>
      <c r="DD51" s="305">
        <v>-852</v>
      </c>
      <c r="DE51" s="305"/>
      <c r="DF51" s="305"/>
      <c r="DG51" s="305"/>
      <c r="DH51" s="305"/>
      <c r="DI51" s="4"/>
      <c r="DJ51" s="305">
        <f t="shared" si="6"/>
        <v>98.152442559423918</v>
      </c>
      <c r="DK51" s="305"/>
      <c r="DL51" s="305"/>
      <c r="DM51" s="305"/>
      <c r="DN51" s="6"/>
      <c r="DO51" s="6"/>
      <c r="DP51" s="4"/>
      <c r="DQ51" s="300">
        <v>55435</v>
      </c>
      <c r="DR51" s="300"/>
      <c r="DS51" s="300"/>
      <c r="DT51" s="300"/>
      <c r="DU51" s="300"/>
      <c r="DV51" s="300"/>
      <c r="DW51" s="4"/>
      <c r="DX51" s="306">
        <f t="shared" si="7"/>
        <v>2.342942184540453</v>
      </c>
      <c r="DY51" s="306"/>
      <c r="DZ51" s="306"/>
      <c r="EA51" s="306"/>
      <c r="EB51" s="47"/>
      <c r="EC51" s="47"/>
      <c r="ED51" s="4"/>
      <c r="EE51" s="300">
        <f t="shared" si="8"/>
        <v>333.81566772900175</v>
      </c>
      <c r="EF51" s="300"/>
      <c r="EG51" s="300"/>
      <c r="EH51" s="300"/>
      <c r="EI51" s="300"/>
      <c r="EJ51" s="490"/>
      <c r="EK51" s="490"/>
      <c r="EL51" s="490"/>
      <c r="EM51" s="490"/>
    </row>
    <row r="52" spans="1:143" s="490" customFormat="1" ht="13.5" customHeight="1" x14ac:dyDescent="0.15">
      <c r="A52" s="491"/>
      <c r="B52" s="163"/>
      <c r="C52" s="30"/>
      <c r="D52" s="30"/>
      <c r="E52" s="30"/>
      <c r="F52" s="30"/>
      <c r="G52" s="30"/>
      <c r="H52" s="325" t="s">
        <v>7</v>
      </c>
      <c r="I52" s="325"/>
      <c r="J52" s="325"/>
      <c r="K52" s="325"/>
      <c r="L52" s="325"/>
      <c r="M52" s="325"/>
      <c r="N52" s="326"/>
      <c r="O52" s="322" t="s">
        <v>10</v>
      </c>
      <c r="P52" s="314"/>
      <c r="Q52" s="314"/>
      <c r="R52" s="314"/>
      <c r="S52" s="314"/>
      <c r="T52" s="314"/>
      <c r="U52" s="28"/>
      <c r="V52" s="314" t="s">
        <v>398</v>
      </c>
      <c r="W52" s="314"/>
      <c r="X52" s="314"/>
      <c r="Y52" s="314"/>
      <c r="Z52" s="314"/>
      <c r="AA52" s="314"/>
      <c r="AB52" s="276"/>
      <c r="AC52" s="314" t="s">
        <v>398</v>
      </c>
      <c r="AD52" s="314"/>
      <c r="AE52" s="314"/>
      <c r="AF52" s="314"/>
      <c r="AG52" s="314"/>
      <c r="AH52" s="314"/>
      <c r="AI52" s="28"/>
      <c r="AJ52" s="307" t="s">
        <v>398</v>
      </c>
      <c r="AK52" s="307"/>
      <c r="AL52" s="307"/>
      <c r="AM52" s="307"/>
      <c r="AN52" s="307"/>
      <c r="AO52" s="272"/>
      <c r="AP52" s="28"/>
      <c r="AQ52" s="307" t="s">
        <v>397</v>
      </c>
      <c r="AR52" s="307"/>
      <c r="AS52" s="307"/>
      <c r="AT52" s="307"/>
      <c r="AU52" s="272"/>
      <c r="AV52" s="272"/>
      <c r="AW52" s="28"/>
      <c r="AX52" s="314" t="s">
        <v>10</v>
      </c>
      <c r="AY52" s="314"/>
      <c r="AZ52" s="314"/>
      <c r="BA52" s="314"/>
      <c r="BB52" s="314"/>
      <c r="BC52" s="314"/>
      <c r="BD52" s="276"/>
      <c r="BE52" s="310" t="s">
        <v>401</v>
      </c>
      <c r="BF52" s="310"/>
      <c r="BG52" s="310"/>
      <c r="BH52" s="310"/>
      <c r="BI52" s="275"/>
      <c r="BJ52" s="275"/>
      <c r="BK52" s="28"/>
      <c r="BL52" s="307" t="s">
        <v>398</v>
      </c>
      <c r="BM52" s="307"/>
      <c r="BN52" s="307"/>
      <c r="BO52" s="307"/>
      <c r="BP52" s="307"/>
      <c r="BQ52" s="272"/>
      <c r="BT52" s="29"/>
      <c r="BU52" s="301" t="s">
        <v>407</v>
      </c>
      <c r="BV52" s="301"/>
      <c r="BW52" s="301"/>
      <c r="BX52" s="301"/>
      <c r="BY52" s="301"/>
      <c r="BZ52" s="301"/>
      <c r="CA52" s="301"/>
      <c r="CB52" s="302" t="s">
        <v>9</v>
      </c>
      <c r="CC52" s="302"/>
      <c r="CD52" s="302"/>
      <c r="CE52" s="302"/>
      <c r="CF52" s="302"/>
      <c r="CG52" s="302"/>
      <c r="CH52" s="303"/>
      <c r="CI52" s="304">
        <v>128863</v>
      </c>
      <c r="CJ52" s="300"/>
      <c r="CK52" s="300"/>
      <c r="CL52" s="300"/>
      <c r="CM52" s="300"/>
      <c r="CN52" s="300"/>
      <c r="CO52" s="4"/>
      <c r="CP52" s="300">
        <v>63873</v>
      </c>
      <c r="CQ52" s="300"/>
      <c r="CR52" s="300"/>
      <c r="CS52" s="300"/>
      <c r="CT52" s="300"/>
      <c r="CU52" s="300"/>
      <c r="CV52" s="4"/>
      <c r="CW52" s="300">
        <v>64990</v>
      </c>
      <c r="CX52" s="300"/>
      <c r="CY52" s="300"/>
      <c r="CZ52" s="300"/>
      <c r="DA52" s="300"/>
      <c r="DB52" s="300"/>
      <c r="DC52" s="4"/>
      <c r="DD52" s="305">
        <f>-1018</f>
        <v>-1018</v>
      </c>
      <c r="DE52" s="305"/>
      <c r="DF52" s="305"/>
      <c r="DG52" s="305"/>
      <c r="DH52" s="305"/>
      <c r="DI52" s="4"/>
      <c r="DJ52" s="305">
        <f t="shared" si="6"/>
        <v>98.281274042160334</v>
      </c>
      <c r="DK52" s="305"/>
      <c r="DL52" s="305"/>
      <c r="DM52" s="305"/>
      <c r="DN52" s="6"/>
      <c r="DO52" s="6"/>
      <c r="DP52" s="4"/>
      <c r="DQ52" s="300">
        <v>55852</v>
      </c>
      <c r="DR52" s="300"/>
      <c r="DS52" s="300"/>
      <c r="DT52" s="300"/>
      <c r="DU52" s="300"/>
      <c r="DV52" s="300"/>
      <c r="DW52" s="4"/>
      <c r="DX52" s="306">
        <f t="shared" si="7"/>
        <v>2.3072226598868437</v>
      </c>
      <c r="DY52" s="306"/>
      <c r="DZ52" s="306"/>
      <c r="EA52" s="306"/>
      <c r="EB52" s="47"/>
      <c r="EC52" s="47"/>
      <c r="ED52" s="4"/>
      <c r="EE52" s="300">
        <f t="shared" si="8"/>
        <v>331.19923923100652</v>
      </c>
      <c r="EF52" s="300"/>
      <c r="EG52" s="300"/>
      <c r="EH52" s="300"/>
      <c r="EI52" s="300"/>
    </row>
    <row r="53" spans="1:143" ht="13.5" customHeight="1" x14ac:dyDescent="0.15">
      <c r="A53" s="351" t="s">
        <v>376</v>
      </c>
      <c r="B53" s="351"/>
      <c r="C53" s="351"/>
      <c r="D53" s="351"/>
      <c r="E53" s="351"/>
      <c r="F53" s="351"/>
      <c r="G53" s="351"/>
      <c r="H53" s="323" t="s">
        <v>6</v>
      </c>
      <c r="I53" s="323"/>
      <c r="J53" s="323"/>
      <c r="K53" s="323"/>
      <c r="L53" s="323"/>
      <c r="M53" s="323"/>
      <c r="N53" s="324"/>
      <c r="O53" s="320">
        <f>V53+AC53</f>
        <v>119498</v>
      </c>
      <c r="P53" s="308"/>
      <c r="Q53" s="308"/>
      <c r="R53" s="308"/>
      <c r="S53" s="308"/>
      <c r="T53" s="308"/>
      <c r="U53" s="20"/>
      <c r="V53" s="313">
        <v>59041</v>
      </c>
      <c r="W53" s="313"/>
      <c r="X53" s="313"/>
      <c r="Y53" s="313"/>
      <c r="Z53" s="313"/>
      <c r="AA53" s="313"/>
      <c r="AB53" s="20"/>
      <c r="AC53" s="313">
        <v>60457</v>
      </c>
      <c r="AD53" s="313"/>
      <c r="AE53" s="313"/>
      <c r="AF53" s="313"/>
      <c r="AG53" s="313"/>
      <c r="AH53" s="313"/>
      <c r="AI53" s="20"/>
      <c r="AJ53" s="308">
        <f>O53-O51</f>
        <v>507</v>
      </c>
      <c r="AK53" s="308"/>
      <c r="AL53" s="308"/>
      <c r="AM53" s="308"/>
      <c r="AN53" s="308"/>
      <c r="AO53" s="22"/>
      <c r="AP53" s="20"/>
      <c r="AQ53" s="315">
        <f>IF(V53="","",V53/AC53*100)</f>
        <v>97.657839456142383</v>
      </c>
      <c r="AR53" s="315"/>
      <c r="AS53" s="315"/>
      <c r="AT53" s="315"/>
      <c r="AU53" s="22"/>
      <c r="AV53" s="22"/>
      <c r="AW53" s="20"/>
      <c r="AX53" s="313">
        <v>36311</v>
      </c>
      <c r="AY53" s="313"/>
      <c r="AZ53" s="313"/>
      <c r="BA53" s="313"/>
      <c r="BB53" s="313"/>
      <c r="BC53" s="313"/>
      <c r="BD53" s="20"/>
      <c r="BE53" s="309">
        <f>IF(OR(O53="",AX53=""),"",O53/AX53)</f>
        <v>3.2909586626642064</v>
      </c>
      <c r="BF53" s="309"/>
      <c r="BG53" s="309"/>
      <c r="BH53" s="309"/>
      <c r="BI53" s="23"/>
      <c r="BJ53" s="23"/>
      <c r="BK53" s="20"/>
      <c r="BL53" s="308">
        <f>O53/314.81</f>
        <v>379.58768781169596</v>
      </c>
      <c r="BM53" s="308"/>
      <c r="BN53" s="308"/>
      <c r="BO53" s="308"/>
      <c r="BP53" s="308"/>
      <c r="BQ53" s="22"/>
      <c r="BT53" s="15"/>
      <c r="BU53" s="301" t="s">
        <v>413</v>
      </c>
      <c r="BV53" s="301"/>
      <c r="BW53" s="301"/>
      <c r="BX53" s="301"/>
      <c r="BY53" s="301"/>
      <c r="BZ53" s="301"/>
      <c r="CA53" s="301"/>
      <c r="CB53" s="302" t="s">
        <v>9</v>
      </c>
      <c r="CC53" s="302"/>
      <c r="CD53" s="302"/>
      <c r="CE53" s="302"/>
      <c r="CF53" s="302"/>
      <c r="CG53" s="302"/>
      <c r="CH53" s="303"/>
      <c r="CI53" s="304">
        <v>127875</v>
      </c>
      <c r="CJ53" s="300"/>
      <c r="CK53" s="300"/>
      <c r="CL53" s="300"/>
      <c r="CM53" s="300"/>
      <c r="CN53" s="300"/>
      <c r="CO53" s="4"/>
      <c r="CP53" s="300">
        <v>63459</v>
      </c>
      <c r="CQ53" s="300"/>
      <c r="CR53" s="300"/>
      <c r="CS53" s="300"/>
      <c r="CT53" s="300"/>
      <c r="CU53" s="300"/>
      <c r="CV53" s="4"/>
      <c r="CW53" s="300">
        <v>64416</v>
      </c>
      <c r="CX53" s="300"/>
      <c r="CY53" s="300"/>
      <c r="CZ53" s="300"/>
      <c r="DA53" s="300"/>
      <c r="DB53" s="300"/>
      <c r="DC53" s="4"/>
      <c r="DD53" s="305">
        <v>-988</v>
      </c>
      <c r="DE53" s="305"/>
      <c r="DF53" s="305"/>
      <c r="DG53" s="305"/>
      <c r="DH53" s="305"/>
      <c r="DI53" s="4"/>
      <c r="DJ53" s="305">
        <f t="shared" ref="DJ53" si="9">IF(CP53="","",CP53/CW53*100)</f>
        <v>98.514344262295083</v>
      </c>
      <c r="DK53" s="305"/>
      <c r="DL53" s="305"/>
      <c r="DM53" s="305"/>
      <c r="DN53" s="6"/>
      <c r="DO53" s="6"/>
      <c r="DP53" s="4"/>
      <c r="DQ53" s="300">
        <v>56153</v>
      </c>
      <c r="DR53" s="300"/>
      <c r="DS53" s="300"/>
      <c r="DT53" s="300"/>
      <c r="DU53" s="300"/>
      <c r="DV53" s="300"/>
      <c r="DW53" s="4"/>
      <c r="DX53" s="306">
        <f t="shared" ref="DX53" si="10">IF(OR(CI53="",DQ53=""),"",CI53/DQ53)</f>
        <v>2.2772603422791304</v>
      </c>
      <c r="DY53" s="306"/>
      <c r="DZ53" s="306"/>
      <c r="EA53" s="306"/>
      <c r="EB53" s="47"/>
      <c r="EC53" s="47"/>
      <c r="ED53" s="4"/>
      <c r="EE53" s="300">
        <f t="shared" ref="EE53" si="11">CI53/389.08</f>
        <v>328.65991569857101</v>
      </c>
      <c r="EF53" s="300"/>
      <c r="EG53" s="300"/>
      <c r="EH53" s="300"/>
      <c r="EI53" s="300"/>
      <c r="EJ53" s="490"/>
      <c r="EK53" s="490"/>
      <c r="EL53" s="490"/>
      <c r="EM53" s="490"/>
    </row>
    <row r="54" spans="1:143" s="490" customFormat="1" ht="13.5" customHeight="1" x14ac:dyDescent="0.15">
      <c r="A54" s="491"/>
      <c r="B54" s="163"/>
      <c r="C54" s="30"/>
      <c r="D54" s="30"/>
      <c r="E54" s="30"/>
      <c r="F54" s="30"/>
      <c r="G54" s="30"/>
      <c r="H54" s="325" t="s">
        <v>7</v>
      </c>
      <c r="I54" s="325"/>
      <c r="J54" s="325"/>
      <c r="K54" s="325"/>
      <c r="L54" s="325"/>
      <c r="M54" s="325"/>
      <c r="N54" s="326"/>
      <c r="O54" s="322" t="s">
        <v>10</v>
      </c>
      <c r="P54" s="314"/>
      <c r="Q54" s="314"/>
      <c r="R54" s="314"/>
      <c r="S54" s="314"/>
      <c r="T54" s="314"/>
      <c r="U54" s="28"/>
      <c r="V54" s="314" t="s">
        <v>398</v>
      </c>
      <c r="W54" s="314"/>
      <c r="X54" s="314"/>
      <c r="Y54" s="314"/>
      <c r="Z54" s="314"/>
      <c r="AA54" s="314"/>
      <c r="AB54" s="276"/>
      <c r="AC54" s="314" t="s">
        <v>398</v>
      </c>
      <c r="AD54" s="314"/>
      <c r="AE54" s="314"/>
      <c r="AF54" s="314"/>
      <c r="AG54" s="314"/>
      <c r="AH54" s="314"/>
      <c r="AI54" s="28"/>
      <c r="AJ54" s="307" t="s">
        <v>398</v>
      </c>
      <c r="AK54" s="307"/>
      <c r="AL54" s="307"/>
      <c r="AM54" s="307"/>
      <c r="AN54" s="307"/>
      <c r="AO54" s="272"/>
      <c r="AP54" s="28"/>
      <c r="AQ54" s="307" t="s">
        <v>397</v>
      </c>
      <c r="AR54" s="307"/>
      <c r="AS54" s="307"/>
      <c r="AT54" s="307"/>
      <c r="AU54" s="272"/>
      <c r="AV54" s="272"/>
      <c r="AW54" s="28"/>
      <c r="AX54" s="314" t="s">
        <v>10</v>
      </c>
      <c r="AY54" s="314"/>
      <c r="AZ54" s="314"/>
      <c r="BA54" s="314"/>
      <c r="BB54" s="314"/>
      <c r="BC54" s="314"/>
      <c r="BD54" s="276"/>
      <c r="BE54" s="310" t="s">
        <v>401</v>
      </c>
      <c r="BF54" s="310"/>
      <c r="BG54" s="310"/>
      <c r="BH54" s="310"/>
      <c r="BI54" s="275"/>
      <c r="BJ54" s="275"/>
      <c r="BK54" s="28"/>
      <c r="BL54" s="307" t="s">
        <v>398</v>
      </c>
      <c r="BM54" s="307"/>
      <c r="BN54" s="307"/>
      <c r="BO54" s="307"/>
      <c r="BP54" s="307"/>
      <c r="BQ54" s="272"/>
      <c r="BT54" s="29"/>
      <c r="BU54" s="301" t="s">
        <v>417</v>
      </c>
      <c r="BV54" s="301"/>
      <c r="BW54" s="301"/>
      <c r="BX54" s="301"/>
      <c r="BY54" s="301"/>
      <c r="BZ54" s="301"/>
      <c r="CA54" s="301"/>
      <c r="CB54" s="302" t="s">
        <v>9</v>
      </c>
      <c r="CC54" s="302"/>
      <c r="CD54" s="302"/>
      <c r="CE54" s="302"/>
      <c r="CF54" s="302"/>
      <c r="CG54" s="302"/>
      <c r="CH54" s="303"/>
      <c r="CI54" s="304">
        <f>SUM(CP54,CW54)</f>
        <v>126570</v>
      </c>
      <c r="CJ54" s="300"/>
      <c r="CK54" s="300"/>
      <c r="CL54" s="300"/>
      <c r="CM54" s="300"/>
      <c r="CN54" s="300"/>
      <c r="CO54" s="4"/>
      <c r="CP54" s="300">
        <v>62771</v>
      </c>
      <c r="CQ54" s="300"/>
      <c r="CR54" s="300"/>
      <c r="CS54" s="300"/>
      <c r="CT54" s="300"/>
      <c r="CU54" s="300"/>
      <c r="CV54" s="4"/>
      <c r="CW54" s="300">
        <v>63799</v>
      </c>
      <c r="CX54" s="300"/>
      <c r="CY54" s="300"/>
      <c r="CZ54" s="300"/>
      <c r="DA54" s="300"/>
      <c r="DB54" s="300"/>
      <c r="DC54" s="4"/>
      <c r="DD54" s="305">
        <v>-1305</v>
      </c>
      <c r="DE54" s="305"/>
      <c r="DF54" s="305"/>
      <c r="DG54" s="305"/>
      <c r="DH54" s="305"/>
      <c r="DI54" s="4"/>
      <c r="DJ54" s="305">
        <f t="shared" ref="DJ54" si="12">IF(CP54="","",CP54/CW54*100)</f>
        <v>98.388689477891504</v>
      </c>
      <c r="DK54" s="305"/>
      <c r="DL54" s="305"/>
      <c r="DM54" s="305"/>
      <c r="DN54" s="6"/>
      <c r="DO54" s="6"/>
      <c r="DP54" s="4"/>
      <c r="DQ54" s="300">
        <v>56491</v>
      </c>
      <c r="DR54" s="300"/>
      <c r="DS54" s="300"/>
      <c r="DT54" s="300"/>
      <c r="DU54" s="300"/>
      <c r="DV54" s="300"/>
      <c r="DW54" s="4"/>
      <c r="DX54" s="306">
        <v>2.2000000000000002</v>
      </c>
      <c r="DY54" s="306"/>
      <c r="DZ54" s="306"/>
      <c r="EA54" s="306"/>
      <c r="EB54" s="47"/>
      <c r="EC54" s="47"/>
      <c r="ED54" s="4"/>
      <c r="EE54" s="300">
        <f t="shared" ref="EE54" si="13">CI54/389.08</f>
        <v>325.30584969672049</v>
      </c>
      <c r="EF54" s="300"/>
      <c r="EG54" s="300"/>
      <c r="EH54" s="300"/>
      <c r="EI54" s="300"/>
    </row>
    <row r="55" spans="1:143" ht="13.5" customHeight="1" x14ac:dyDescent="0.15">
      <c r="A55" s="492"/>
      <c r="B55" s="492"/>
      <c r="C55" s="496"/>
      <c r="D55" s="492"/>
      <c r="E55" s="492"/>
      <c r="F55" s="492"/>
      <c r="G55" s="492"/>
      <c r="H55" s="494"/>
      <c r="I55" s="494"/>
      <c r="J55" s="494"/>
      <c r="K55" s="494"/>
      <c r="L55" s="494"/>
      <c r="M55" s="494"/>
      <c r="N55" s="494"/>
      <c r="O55" s="25"/>
      <c r="P55" s="20"/>
      <c r="Q55" s="20"/>
      <c r="R55" s="20"/>
      <c r="S55" s="20"/>
      <c r="T55" s="20"/>
      <c r="BT55" s="4"/>
      <c r="BU55" s="301" t="s">
        <v>419</v>
      </c>
      <c r="BV55" s="301"/>
      <c r="BW55" s="301"/>
      <c r="BX55" s="301"/>
      <c r="BY55" s="301"/>
      <c r="BZ55" s="301"/>
      <c r="CA55" s="301"/>
      <c r="CB55" s="302" t="s">
        <v>9</v>
      </c>
      <c r="CC55" s="302"/>
      <c r="CD55" s="302"/>
      <c r="CE55" s="302"/>
      <c r="CF55" s="302"/>
      <c r="CG55" s="302"/>
      <c r="CH55" s="303"/>
      <c r="CI55" s="304">
        <f>SUM(CP55,CW55)</f>
        <v>125192</v>
      </c>
      <c r="CJ55" s="300"/>
      <c r="CK55" s="300"/>
      <c r="CL55" s="300"/>
      <c r="CM55" s="300"/>
      <c r="CN55" s="300"/>
      <c r="CO55" s="4"/>
      <c r="CP55" s="300">
        <v>62069</v>
      </c>
      <c r="CQ55" s="300"/>
      <c r="CR55" s="300"/>
      <c r="CS55" s="300"/>
      <c r="CT55" s="300"/>
      <c r="CU55" s="300"/>
      <c r="CV55" s="4"/>
      <c r="CW55" s="300">
        <v>63123</v>
      </c>
      <c r="CX55" s="300"/>
      <c r="CY55" s="300"/>
      <c r="CZ55" s="300"/>
      <c r="DA55" s="300"/>
      <c r="DB55" s="300"/>
      <c r="DC55" s="4"/>
      <c r="DD55" s="305">
        <v>-1378</v>
      </c>
      <c r="DE55" s="305"/>
      <c r="DF55" s="305"/>
      <c r="DG55" s="305"/>
      <c r="DH55" s="305"/>
      <c r="DI55" s="4"/>
      <c r="DJ55" s="305">
        <f t="shared" ref="DJ55" si="14">IF(CP55="","",CP55/CW55*100)</f>
        <v>98.330244126546589</v>
      </c>
      <c r="DK55" s="305"/>
      <c r="DL55" s="305"/>
      <c r="DM55" s="305"/>
      <c r="DN55" s="6"/>
      <c r="DO55" s="6"/>
      <c r="DP55" s="4"/>
      <c r="DQ55" s="300">
        <v>56880</v>
      </c>
      <c r="DR55" s="300"/>
      <c r="DS55" s="300"/>
      <c r="DT55" s="300"/>
      <c r="DU55" s="300"/>
      <c r="DV55" s="300"/>
      <c r="DW55" s="4"/>
      <c r="DX55" s="306">
        <v>2.2000000000000002</v>
      </c>
      <c r="DY55" s="306"/>
      <c r="DZ55" s="306"/>
      <c r="EA55" s="306"/>
      <c r="EB55" s="47"/>
      <c r="EC55" s="47"/>
      <c r="ED55" s="4"/>
      <c r="EE55" s="300">
        <f t="shared" ref="EE55" si="15">CI55/389.08</f>
        <v>321.76416161200785</v>
      </c>
      <c r="EF55" s="300"/>
      <c r="EG55" s="300"/>
      <c r="EH55" s="300"/>
      <c r="EI55" s="300"/>
      <c r="EJ55" s="490"/>
      <c r="EK55" s="490"/>
      <c r="EL55" s="490"/>
      <c r="EM55" s="490"/>
    </row>
    <row r="56" spans="1:143" ht="13.5" customHeight="1" x14ac:dyDescent="0.15">
      <c r="A56" s="351" t="s">
        <v>377</v>
      </c>
      <c r="B56" s="351"/>
      <c r="C56" s="351"/>
      <c r="D56" s="351"/>
      <c r="E56" s="351"/>
      <c r="F56" s="351"/>
      <c r="G56" s="351"/>
      <c r="H56" s="323" t="s">
        <v>6</v>
      </c>
      <c r="I56" s="323"/>
      <c r="J56" s="323"/>
      <c r="K56" s="323"/>
      <c r="L56" s="323"/>
      <c r="M56" s="323"/>
      <c r="N56" s="324"/>
      <c r="O56" s="320">
        <f>V56+AC56</f>
        <v>120240</v>
      </c>
      <c r="P56" s="308"/>
      <c r="Q56" s="308"/>
      <c r="R56" s="308"/>
      <c r="S56" s="308"/>
      <c r="T56" s="308"/>
      <c r="U56" s="20"/>
      <c r="V56" s="313">
        <v>59407</v>
      </c>
      <c r="W56" s="313"/>
      <c r="X56" s="313"/>
      <c r="Y56" s="313"/>
      <c r="Z56" s="313"/>
      <c r="AA56" s="313"/>
      <c r="AB56" s="20"/>
      <c r="AC56" s="313">
        <v>60833</v>
      </c>
      <c r="AD56" s="313"/>
      <c r="AE56" s="313"/>
      <c r="AF56" s="313"/>
      <c r="AG56" s="313"/>
      <c r="AH56" s="313"/>
      <c r="AI56" s="20"/>
      <c r="AJ56" s="308">
        <f>O56-O53</f>
        <v>742</v>
      </c>
      <c r="AK56" s="308"/>
      <c r="AL56" s="308"/>
      <c r="AM56" s="308"/>
      <c r="AN56" s="308"/>
      <c r="AO56" s="22"/>
      <c r="AP56" s="20"/>
      <c r="AQ56" s="315">
        <f t="shared" ref="AQ56:AQ60" si="16">IF(V56="","",V56/AC56*100)</f>
        <v>97.655877566452418</v>
      </c>
      <c r="AR56" s="315"/>
      <c r="AS56" s="315"/>
      <c r="AT56" s="315"/>
      <c r="AU56" s="22"/>
      <c r="AV56" s="22"/>
      <c r="AW56" s="20"/>
      <c r="AX56" s="308">
        <v>34049</v>
      </c>
      <c r="AY56" s="308"/>
      <c r="AZ56" s="308"/>
      <c r="BA56" s="308"/>
      <c r="BB56" s="308"/>
      <c r="BC56" s="308"/>
      <c r="BD56" s="20"/>
      <c r="BE56" s="309">
        <f t="shared" ref="BE56:BE61" si="17">IF(OR(O56="",AX56=""),"",O56/AX56)</f>
        <v>3.5313812446767892</v>
      </c>
      <c r="BF56" s="309"/>
      <c r="BG56" s="309"/>
      <c r="BH56" s="309"/>
      <c r="BI56" s="23"/>
      <c r="BJ56" s="23"/>
      <c r="BK56" s="20"/>
      <c r="BL56" s="308">
        <f>O56/314.81</f>
        <v>381.94466503605349</v>
      </c>
      <c r="BM56" s="308"/>
      <c r="BN56" s="308"/>
      <c r="BO56" s="308"/>
      <c r="BP56" s="308"/>
      <c r="BQ56" s="22"/>
      <c r="BT56" s="15"/>
      <c r="BU56" s="301" t="s">
        <v>421</v>
      </c>
      <c r="BV56" s="301"/>
      <c r="BW56" s="301"/>
      <c r="BX56" s="301"/>
      <c r="BY56" s="301"/>
      <c r="BZ56" s="301"/>
      <c r="CA56" s="301"/>
      <c r="CB56" s="302" t="s">
        <v>9</v>
      </c>
      <c r="CC56" s="302"/>
      <c r="CD56" s="302"/>
      <c r="CE56" s="302"/>
      <c r="CF56" s="302"/>
      <c r="CG56" s="302"/>
      <c r="CH56" s="303"/>
      <c r="CI56" s="304">
        <v>123590</v>
      </c>
      <c r="CJ56" s="300"/>
      <c r="CK56" s="300"/>
      <c r="CL56" s="300"/>
      <c r="CM56" s="300"/>
      <c r="CN56" s="300"/>
      <c r="CO56" s="4"/>
      <c r="CP56" s="300">
        <v>61284</v>
      </c>
      <c r="CQ56" s="300"/>
      <c r="CR56" s="300"/>
      <c r="CS56" s="300"/>
      <c r="CT56" s="300"/>
      <c r="CU56" s="300"/>
      <c r="CV56" s="4">
        <v>62306</v>
      </c>
      <c r="CW56" s="300">
        <v>62306</v>
      </c>
      <c r="CX56" s="300"/>
      <c r="CY56" s="300"/>
      <c r="CZ56" s="300"/>
      <c r="DA56" s="300"/>
      <c r="DB56" s="300"/>
      <c r="DC56" s="4"/>
      <c r="DD56" s="305">
        <v>-1062</v>
      </c>
      <c r="DE56" s="305"/>
      <c r="DF56" s="305"/>
      <c r="DG56" s="305"/>
      <c r="DH56" s="305"/>
      <c r="DI56" s="4"/>
      <c r="DJ56" s="305">
        <f t="shared" ref="DJ56" si="18">IF(CP56="","",CP56/CW56*100)</f>
        <v>98.359708535293549</v>
      </c>
      <c r="DK56" s="305"/>
      <c r="DL56" s="305"/>
      <c r="DM56" s="305"/>
      <c r="DN56" s="6"/>
      <c r="DO56" s="6"/>
      <c r="DP56" s="4"/>
      <c r="DQ56" s="300">
        <v>57036</v>
      </c>
      <c r="DR56" s="300"/>
      <c r="DS56" s="300"/>
      <c r="DT56" s="300"/>
      <c r="DU56" s="300"/>
      <c r="DV56" s="300"/>
      <c r="DW56" s="4"/>
      <c r="DX56" s="306">
        <v>2.2000000000000002</v>
      </c>
      <c r="DY56" s="306"/>
      <c r="DZ56" s="306"/>
      <c r="EA56" s="306"/>
      <c r="EB56" s="47"/>
      <c r="EC56" s="47"/>
      <c r="ED56" s="4"/>
      <c r="EE56" s="300">
        <f t="shared" ref="EE56" si="19">CI56/389.08</f>
        <v>317.64675645111544</v>
      </c>
      <c r="EF56" s="300"/>
      <c r="EG56" s="300"/>
      <c r="EH56" s="300"/>
      <c r="EI56" s="300"/>
      <c r="EJ56" s="490"/>
      <c r="EK56" s="490"/>
      <c r="EL56" s="490"/>
      <c r="EM56" s="490"/>
    </row>
    <row r="57" spans="1:143" s="490" customFormat="1" ht="13.5" customHeight="1" x14ac:dyDescent="0.15">
      <c r="A57" s="491"/>
      <c r="B57" s="163"/>
      <c r="C57" s="30"/>
      <c r="D57" s="30"/>
      <c r="E57" s="30"/>
      <c r="F57" s="30"/>
      <c r="G57" s="30"/>
      <c r="H57" s="325" t="s">
        <v>7</v>
      </c>
      <c r="I57" s="325"/>
      <c r="J57" s="325"/>
      <c r="K57" s="325"/>
      <c r="L57" s="325"/>
      <c r="M57" s="325"/>
      <c r="N57" s="326"/>
      <c r="O57" s="322">
        <v>10489</v>
      </c>
      <c r="P57" s="314"/>
      <c r="Q57" s="314"/>
      <c r="R57" s="314"/>
      <c r="S57" s="314"/>
      <c r="T57" s="314"/>
      <c r="U57" s="28"/>
      <c r="V57" s="314">
        <v>5158</v>
      </c>
      <c r="W57" s="314"/>
      <c r="X57" s="314"/>
      <c r="Y57" s="314"/>
      <c r="Z57" s="314"/>
      <c r="AA57" s="314"/>
      <c r="AB57" s="28"/>
      <c r="AC57" s="314">
        <v>5331</v>
      </c>
      <c r="AD57" s="314"/>
      <c r="AE57" s="314"/>
      <c r="AF57" s="314"/>
      <c r="AG57" s="314"/>
      <c r="AH57" s="314"/>
      <c r="AI57" s="28"/>
      <c r="AJ57" s="307" t="s">
        <v>397</v>
      </c>
      <c r="AK57" s="307"/>
      <c r="AL57" s="307"/>
      <c r="AM57" s="307"/>
      <c r="AN57" s="307"/>
      <c r="AO57" s="272"/>
      <c r="AP57" s="28"/>
      <c r="AQ57" s="307">
        <f t="shared" si="16"/>
        <v>96.754830238229232</v>
      </c>
      <c r="AR57" s="307"/>
      <c r="AS57" s="307"/>
      <c r="AT57" s="307"/>
      <c r="AU57" s="32"/>
      <c r="AV57" s="32"/>
      <c r="AW57" s="28"/>
      <c r="AX57" s="314">
        <v>2662</v>
      </c>
      <c r="AY57" s="314"/>
      <c r="AZ57" s="314"/>
      <c r="BA57" s="314"/>
      <c r="BB57" s="314"/>
      <c r="BC57" s="314"/>
      <c r="BD57" s="28"/>
      <c r="BE57" s="310">
        <f t="shared" si="17"/>
        <v>3.9402704733283245</v>
      </c>
      <c r="BF57" s="310"/>
      <c r="BG57" s="310"/>
      <c r="BH57" s="310"/>
      <c r="BI57" s="46"/>
      <c r="BJ57" s="46"/>
      <c r="BK57" s="28"/>
      <c r="BL57" s="307">
        <v>141</v>
      </c>
      <c r="BM57" s="307"/>
      <c r="BN57" s="307"/>
      <c r="BO57" s="307"/>
      <c r="BP57" s="307"/>
      <c r="BQ57" s="32"/>
      <c r="BT57" s="29"/>
      <c r="BU57" s="299" t="s">
        <v>271</v>
      </c>
      <c r="BV57" s="497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  <c r="CG57" s="294"/>
      <c r="CH57" s="142"/>
      <c r="CI57" s="295"/>
      <c r="CJ57" s="295"/>
      <c r="CK57" s="295"/>
      <c r="CL57" s="295"/>
      <c r="CM57" s="295"/>
      <c r="CN57" s="295"/>
      <c r="CO57" s="142"/>
      <c r="CP57" s="250"/>
      <c r="CQ57" s="250"/>
      <c r="CR57" s="250"/>
      <c r="CS57" s="250"/>
      <c r="CT57" s="250"/>
      <c r="CU57" s="250"/>
      <c r="CV57" s="142"/>
      <c r="CW57" s="250"/>
      <c r="CX57" s="250"/>
      <c r="CY57" s="250"/>
      <c r="CZ57" s="250"/>
      <c r="DA57" s="250"/>
      <c r="DB57" s="250"/>
      <c r="DC57" s="142"/>
      <c r="DD57" s="296"/>
      <c r="DE57" s="296"/>
      <c r="DF57" s="296"/>
      <c r="DG57" s="296"/>
      <c r="DH57" s="296"/>
      <c r="DI57" s="142"/>
      <c r="DJ57" s="297"/>
      <c r="DK57" s="297"/>
      <c r="DL57" s="297"/>
      <c r="DM57" s="297"/>
      <c r="DN57" s="297"/>
      <c r="DO57" s="297"/>
      <c r="DP57" s="142"/>
      <c r="DQ57" s="250"/>
      <c r="DR57" s="250"/>
      <c r="DS57" s="250"/>
      <c r="DT57" s="250"/>
      <c r="DU57" s="250"/>
      <c r="DV57" s="250"/>
      <c r="DW57" s="142"/>
      <c r="DX57" s="298"/>
      <c r="DY57" s="298"/>
      <c r="DZ57" s="298"/>
      <c r="EA57" s="298"/>
      <c r="EB57" s="298"/>
      <c r="EC57" s="298"/>
      <c r="ED57" s="142"/>
      <c r="EE57" s="297"/>
      <c r="EF57" s="297"/>
      <c r="EG57" s="297"/>
      <c r="EH57" s="297"/>
      <c r="EI57" s="297"/>
      <c r="EJ57" s="297"/>
      <c r="EK57" s="498"/>
      <c r="EL57" s="499"/>
      <c r="EM57" s="499"/>
    </row>
    <row r="58" spans="1:143" ht="13.5" customHeight="1" x14ac:dyDescent="0.15">
      <c r="A58" s="351" t="s">
        <v>378</v>
      </c>
      <c r="B58" s="351"/>
      <c r="C58" s="351"/>
      <c r="D58" s="351"/>
      <c r="E58" s="351"/>
      <c r="F58" s="351"/>
      <c r="G58" s="351"/>
      <c r="H58" s="323" t="s">
        <v>6</v>
      </c>
      <c r="I58" s="323"/>
      <c r="J58" s="323"/>
      <c r="K58" s="323"/>
      <c r="L58" s="323"/>
      <c r="M58" s="323"/>
      <c r="N58" s="324"/>
      <c r="O58" s="320">
        <f>V58+AC58</f>
        <v>121125</v>
      </c>
      <c r="P58" s="308"/>
      <c r="Q58" s="308"/>
      <c r="R58" s="308"/>
      <c r="S58" s="308"/>
      <c r="T58" s="308"/>
      <c r="U58" s="20"/>
      <c r="V58" s="313">
        <v>59834</v>
      </c>
      <c r="W58" s="313"/>
      <c r="X58" s="313"/>
      <c r="Y58" s="313"/>
      <c r="Z58" s="313"/>
      <c r="AA58" s="313"/>
      <c r="AB58" s="20"/>
      <c r="AC58" s="313">
        <v>61291</v>
      </c>
      <c r="AD58" s="313"/>
      <c r="AE58" s="313"/>
      <c r="AF58" s="313"/>
      <c r="AG58" s="313"/>
      <c r="AH58" s="313"/>
      <c r="AI58" s="20"/>
      <c r="AJ58" s="308">
        <f>O58-O56</f>
        <v>885</v>
      </c>
      <c r="AK58" s="308"/>
      <c r="AL58" s="308"/>
      <c r="AM58" s="308"/>
      <c r="AN58" s="308"/>
      <c r="AO58" s="22"/>
      <c r="AP58" s="20"/>
      <c r="AQ58" s="315">
        <f t="shared" si="16"/>
        <v>97.622815747825939</v>
      </c>
      <c r="AR58" s="315"/>
      <c r="AS58" s="315"/>
      <c r="AT58" s="315"/>
      <c r="AU58" s="22"/>
      <c r="AV58" s="22"/>
      <c r="AW58" s="20"/>
      <c r="AX58" s="313">
        <v>37886</v>
      </c>
      <c r="AY58" s="313"/>
      <c r="AZ58" s="313"/>
      <c r="BA58" s="313"/>
      <c r="BB58" s="313"/>
      <c r="BC58" s="313"/>
      <c r="BD58" s="20"/>
      <c r="BE58" s="309">
        <f t="shared" si="17"/>
        <v>3.1970912738214645</v>
      </c>
      <c r="BF58" s="309"/>
      <c r="BG58" s="309"/>
      <c r="BH58" s="309"/>
      <c r="BI58" s="23"/>
      <c r="BJ58" s="23"/>
      <c r="BK58" s="20"/>
      <c r="BL58" s="308">
        <f>O58/314.81</f>
        <v>384.75588450176298</v>
      </c>
      <c r="BM58" s="308"/>
      <c r="BN58" s="308"/>
      <c r="BO58" s="308"/>
      <c r="BP58" s="308"/>
      <c r="BQ58" s="22"/>
      <c r="BT58" s="15"/>
      <c r="BV58" s="174" t="s">
        <v>272</v>
      </c>
      <c r="BW58" s="499"/>
      <c r="BX58" s="499"/>
      <c r="BY58" s="499"/>
      <c r="BZ58" s="499"/>
      <c r="CA58" s="499"/>
      <c r="CB58" s="499"/>
      <c r="CC58" s="499"/>
      <c r="CD58" s="499"/>
      <c r="CE58" s="499"/>
      <c r="CF58" s="499"/>
      <c r="CG58" s="499"/>
      <c r="CH58" s="499"/>
      <c r="CI58" s="499"/>
      <c r="CJ58" s="499"/>
      <c r="CK58" s="499"/>
      <c r="CL58" s="499"/>
      <c r="CM58" s="499"/>
      <c r="CN58" s="499"/>
      <c r="CO58" s="499"/>
      <c r="CP58" s="499"/>
      <c r="CQ58" s="499"/>
      <c r="CR58" s="499"/>
      <c r="CS58" s="499"/>
      <c r="CT58" s="499"/>
      <c r="CU58" s="499"/>
      <c r="CV58" s="499"/>
      <c r="CW58" s="499"/>
      <c r="CX58" s="499"/>
      <c r="CY58" s="499"/>
      <c r="CZ58" s="499"/>
      <c r="DA58" s="499"/>
      <c r="DB58" s="499"/>
      <c r="DC58" s="499"/>
      <c r="DD58" s="499"/>
      <c r="DE58" s="499"/>
      <c r="DF58" s="499"/>
      <c r="DG58" s="499"/>
      <c r="DH58" s="499"/>
      <c r="DI58" s="499"/>
      <c r="DJ58" s="499"/>
      <c r="DK58" s="499"/>
      <c r="DL58" s="499"/>
      <c r="DM58" s="499"/>
      <c r="DN58" s="499"/>
      <c r="DO58" s="499"/>
      <c r="DP58" s="499"/>
      <c r="DQ58" s="499"/>
      <c r="DR58" s="499"/>
      <c r="DS58" s="499"/>
      <c r="DT58" s="499"/>
      <c r="DU58" s="499"/>
      <c r="DV58" s="499"/>
      <c r="DW58" s="499"/>
      <c r="DX58" s="499"/>
      <c r="DY58" s="499"/>
      <c r="DZ58" s="499"/>
      <c r="EA58" s="499"/>
      <c r="EB58" s="499"/>
      <c r="EC58" s="499"/>
      <c r="ED58" s="499"/>
      <c r="EE58" s="499"/>
      <c r="EF58" s="499"/>
      <c r="EG58" s="499"/>
      <c r="EH58" s="499"/>
      <c r="EI58" s="499"/>
      <c r="EJ58" s="499"/>
      <c r="EK58" s="499"/>
      <c r="EL58" s="499"/>
      <c r="EM58" s="499"/>
    </row>
    <row r="59" spans="1:143" s="490" customFormat="1" ht="13.5" customHeight="1" x14ac:dyDescent="0.15">
      <c r="A59" s="491"/>
      <c r="B59" s="163"/>
      <c r="C59" s="30"/>
      <c r="D59" s="30"/>
      <c r="E59" s="30"/>
      <c r="F59" s="30"/>
      <c r="G59" s="30"/>
      <c r="H59" s="325" t="s">
        <v>7</v>
      </c>
      <c r="I59" s="325"/>
      <c r="J59" s="325"/>
      <c r="K59" s="325"/>
      <c r="L59" s="325"/>
      <c r="M59" s="325"/>
      <c r="N59" s="326"/>
      <c r="O59" s="322">
        <v>10629</v>
      </c>
      <c r="P59" s="314"/>
      <c r="Q59" s="314"/>
      <c r="R59" s="314"/>
      <c r="S59" s="314"/>
      <c r="T59" s="314"/>
      <c r="U59" s="28"/>
      <c r="V59" s="314">
        <v>5212</v>
      </c>
      <c r="W59" s="314"/>
      <c r="X59" s="314"/>
      <c r="Y59" s="314"/>
      <c r="Z59" s="314"/>
      <c r="AA59" s="314"/>
      <c r="AB59" s="28"/>
      <c r="AC59" s="314">
        <v>5417</v>
      </c>
      <c r="AD59" s="314"/>
      <c r="AE59" s="314"/>
      <c r="AF59" s="314"/>
      <c r="AG59" s="314"/>
      <c r="AH59" s="314"/>
      <c r="AI59" s="28"/>
      <c r="AJ59" s="307">
        <v>140</v>
      </c>
      <c r="AK59" s="307"/>
      <c r="AL59" s="307"/>
      <c r="AM59" s="307"/>
      <c r="AN59" s="307"/>
      <c r="AO59" s="32"/>
      <c r="AP59" s="28"/>
      <c r="AQ59" s="307">
        <f t="shared" si="16"/>
        <v>96.215617500461519</v>
      </c>
      <c r="AR59" s="307"/>
      <c r="AS59" s="307"/>
      <c r="AT59" s="307"/>
      <c r="AU59" s="32"/>
      <c r="AV59" s="32"/>
      <c r="AW59" s="28"/>
      <c r="AX59" s="314">
        <v>2701</v>
      </c>
      <c r="AY59" s="314"/>
      <c r="AZ59" s="314"/>
      <c r="BA59" s="314"/>
      <c r="BB59" s="314"/>
      <c r="BC59" s="314"/>
      <c r="BD59" s="28"/>
      <c r="BE59" s="310">
        <f t="shared" si="17"/>
        <v>3.9352091817845243</v>
      </c>
      <c r="BF59" s="310"/>
      <c r="BG59" s="310"/>
      <c r="BH59" s="310"/>
      <c r="BI59" s="46"/>
      <c r="BJ59" s="46"/>
      <c r="BK59" s="28"/>
      <c r="BL59" s="307">
        <v>143</v>
      </c>
      <c r="BM59" s="307"/>
      <c r="BN59" s="307"/>
      <c r="BO59" s="307"/>
      <c r="BP59" s="307"/>
      <c r="BQ59" s="32"/>
      <c r="BS59" s="29"/>
      <c r="BT59" s="29"/>
      <c r="BU59" s="171" t="s">
        <v>273</v>
      </c>
      <c r="BW59" s="499"/>
      <c r="BX59" s="499"/>
      <c r="BY59" s="499"/>
      <c r="BZ59" s="499"/>
      <c r="CA59" s="499"/>
      <c r="CB59" s="499"/>
      <c r="CC59" s="499"/>
      <c r="CD59" s="499"/>
      <c r="CE59" s="499"/>
      <c r="CF59" s="499"/>
      <c r="CG59" s="499"/>
      <c r="CH59" s="499"/>
      <c r="CI59" s="499"/>
      <c r="CJ59" s="499"/>
      <c r="CK59" s="499"/>
      <c r="CL59" s="499"/>
      <c r="CM59" s="499"/>
      <c r="CN59" s="499"/>
      <c r="CO59" s="499"/>
      <c r="CP59" s="499"/>
      <c r="CQ59" s="499"/>
      <c r="CR59" s="499"/>
      <c r="CS59" s="499"/>
      <c r="CT59" s="499"/>
      <c r="CU59" s="499"/>
      <c r="CV59" s="499"/>
      <c r="CW59" s="499"/>
      <c r="CX59" s="499"/>
      <c r="CY59" s="499"/>
      <c r="CZ59" s="499"/>
      <c r="DA59" s="499"/>
      <c r="DB59" s="499"/>
      <c r="DC59" s="499"/>
      <c r="DD59" s="499"/>
      <c r="DE59" s="499"/>
      <c r="DF59" s="499"/>
      <c r="DG59" s="499"/>
      <c r="DH59" s="499"/>
      <c r="DI59" s="499"/>
      <c r="DJ59" s="499"/>
      <c r="DK59" s="499"/>
      <c r="DL59" s="499"/>
      <c r="DM59" s="499"/>
      <c r="DN59" s="499"/>
      <c r="DO59" s="499"/>
      <c r="DP59" s="499"/>
      <c r="DQ59" s="499"/>
      <c r="DR59" s="499"/>
      <c r="DS59" s="499"/>
      <c r="DT59" s="499"/>
      <c r="DU59" s="499"/>
      <c r="DV59" s="499"/>
      <c r="DW59" s="499"/>
      <c r="DX59" s="499"/>
      <c r="DY59" s="499"/>
      <c r="DZ59" s="499"/>
      <c r="EA59" s="499"/>
      <c r="EB59" s="499"/>
      <c r="EC59" s="499"/>
      <c r="ED59" s="499"/>
      <c r="EE59" s="499"/>
      <c r="EF59" s="499"/>
      <c r="EG59" s="499"/>
      <c r="EH59" s="499"/>
      <c r="EI59" s="499"/>
      <c r="EJ59" s="499"/>
      <c r="EK59" s="499"/>
      <c r="EL59" s="499"/>
      <c r="EM59" s="499"/>
    </row>
    <row r="60" spans="1:143" ht="13.5" customHeight="1" x14ac:dyDescent="0.15">
      <c r="A60" s="351" t="s">
        <v>379</v>
      </c>
      <c r="B60" s="351"/>
      <c r="C60" s="351"/>
      <c r="D60" s="351"/>
      <c r="E60" s="351"/>
      <c r="F60" s="351"/>
      <c r="G60" s="351"/>
      <c r="H60" s="323" t="s">
        <v>6</v>
      </c>
      <c r="I60" s="323"/>
      <c r="J60" s="323"/>
      <c r="K60" s="323"/>
      <c r="L60" s="323"/>
      <c r="M60" s="323"/>
      <c r="N60" s="324"/>
      <c r="O60" s="320">
        <f>V60+AC60</f>
        <v>120920</v>
      </c>
      <c r="P60" s="308"/>
      <c r="Q60" s="308"/>
      <c r="R60" s="308"/>
      <c r="S60" s="308"/>
      <c r="T60" s="308"/>
      <c r="U60" s="20"/>
      <c r="V60" s="313">
        <v>59679</v>
      </c>
      <c r="W60" s="313"/>
      <c r="X60" s="313"/>
      <c r="Y60" s="313"/>
      <c r="Z60" s="313"/>
      <c r="AA60" s="313"/>
      <c r="AB60" s="20"/>
      <c r="AC60" s="313">
        <v>61241</v>
      </c>
      <c r="AD60" s="313"/>
      <c r="AE60" s="313"/>
      <c r="AF60" s="313"/>
      <c r="AG60" s="313"/>
      <c r="AH60" s="313"/>
      <c r="AI60" s="20"/>
      <c r="AJ60" s="308">
        <f>O60-O58</f>
        <v>-205</v>
      </c>
      <c r="AK60" s="308"/>
      <c r="AL60" s="308"/>
      <c r="AM60" s="308"/>
      <c r="AN60" s="308"/>
      <c r="AO60" s="22"/>
      <c r="AP60" s="20"/>
      <c r="AQ60" s="315">
        <f t="shared" si="16"/>
        <v>97.449421139432729</v>
      </c>
      <c r="AR60" s="315"/>
      <c r="AS60" s="315"/>
      <c r="AT60" s="315"/>
      <c r="AU60" s="22"/>
      <c r="AV60" s="22"/>
      <c r="AW60" s="20"/>
      <c r="AX60" s="313">
        <v>38000</v>
      </c>
      <c r="AY60" s="313"/>
      <c r="AZ60" s="313"/>
      <c r="BA60" s="313"/>
      <c r="BB60" s="313"/>
      <c r="BC60" s="313"/>
      <c r="BD60" s="20"/>
      <c r="BE60" s="309">
        <f t="shared" si="17"/>
        <v>3.1821052631578945</v>
      </c>
      <c r="BF60" s="309"/>
      <c r="BG60" s="309"/>
      <c r="BH60" s="309"/>
      <c r="BI60" s="23"/>
      <c r="BJ60" s="23"/>
      <c r="BK60" s="20"/>
      <c r="BL60" s="308">
        <f>O60/314.81</f>
        <v>384.10469807185285</v>
      </c>
      <c r="BM60" s="308"/>
      <c r="BN60" s="308"/>
      <c r="BO60" s="308"/>
      <c r="BP60" s="308"/>
      <c r="BQ60" s="22"/>
      <c r="BT60" s="15"/>
      <c r="BV60" s="174" t="s">
        <v>274</v>
      </c>
      <c r="BW60" s="157"/>
      <c r="BX60" s="157"/>
      <c r="BY60" s="157"/>
      <c r="BZ60" s="157"/>
      <c r="CA60" s="157"/>
      <c r="CB60" s="157"/>
      <c r="CC60" s="157"/>
      <c r="CD60" s="157"/>
      <c r="CE60" s="157"/>
      <c r="CF60" s="157"/>
      <c r="CG60" s="157"/>
      <c r="CH60" s="157"/>
      <c r="CI60" s="157"/>
      <c r="CJ60" s="157"/>
      <c r="CK60" s="157"/>
      <c r="CL60" s="157"/>
      <c r="CM60" s="157"/>
      <c r="CN60" s="157"/>
      <c r="CO60" s="157"/>
      <c r="CP60" s="157"/>
      <c r="CQ60" s="157"/>
      <c r="CR60" s="157"/>
      <c r="CS60" s="157"/>
      <c r="CT60" s="157"/>
      <c r="CU60" s="157"/>
      <c r="CV60" s="157"/>
      <c r="CW60" s="157"/>
      <c r="CX60" s="157"/>
      <c r="CY60" s="157"/>
      <c r="CZ60" s="157"/>
      <c r="DA60" s="157"/>
      <c r="DB60" s="157"/>
      <c r="DC60" s="157"/>
      <c r="DE60" s="2"/>
      <c r="DF60" s="2"/>
      <c r="DG60" s="2"/>
      <c r="DH60" s="2"/>
      <c r="DI60" s="157"/>
      <c r="DJ60" s="157"/>
      <c r="DL60" s="157"/>
      <c r="DM60" s="157"/>
      <c r="DN60" s="157"/>
      <c r="DO60" s="157"/>
      <c r="DP60" s="157"/>
      <c r="DQ60" s="157"/>
      <c r="DR60" s="157"/>
      <c r="DS60" s="157"/>
      <c r="DT60" s="157"/>
      <c r="DU60" s="157"/>
      <c r="DV60" s="157"/>
      <c r="DW60" s="157"/>
      <c r="DX60" s="157"/>
      <c r="DY60" s="157"/>
      <c r="DZ60" s="157"/>
      <c r="EA60" s="157"/>
      <c r="EB60" s="157"/>
      <c r="EC60" s="157"/>
      <c r="ED60" s="157"/>
      <c r="EE60" s="157"/>
      <c r="EF60" s="157"/>
      <c r="EG60" s="499"/>
      <c r="EH60" s="157"/>
      <c r="EI60" s="157"/>
      <c r="EJ60" s="157"/>
      <c r="EL60" s="499"/>
      <c r="EM60" s="499"/>
    </row>
    <row r="61" spans="1:143" s="490" customFormat="1" ht="13.5" customHeight="1" x14ac:dyDescent="0.15">
      <c r="A61" s="500"/>
      <c r="B61" s="175"/>
      <c r="C61" s="41"/>
      <c r="D61" s="41"/>
      <c r="E61" s="41"/>
      <c r="F61" s="41"/>
      <c r="G61" s="41"/>
      <c r="H61" s="352" t="s">
        <v>7</v>
      </c>
      <c r="I61" s="352"/>
      <c r="J61" s="352"/>
      <c r="K61" s="352"/>
      <c r="L61" s="352"/>
      <c r="M61" s="352"/>
      <c r="N61" s="353"/>
      <c r="O61" s="358">
        <v>10688</v>
      </c>
      <c r="P61" s="359"/>
      <c r="Q61" s="359"/>
      <c r="R61" s="359"/>
      <c r="S61" s="359"/>
      <c r="T61" s="359"/>
      <c r="U61" s="38"/>
      <c r="V61" s="329">
        <v>5236</v>
      </c>
      <c r="W61" s="329"/>
      <c r="X61" s="329"/>
      <c r="Y61" s="329"/>
      <c r="Z61" s="329"/>
      <c r="AA61" s="329"/>
      <c r="AB61" s="38"/>
      <c r="AC61" s="329">
        <v>5452</v>
      </c>
      <c r="AD61" s="329"/>
      <c r="AE61" s="329"/>
      <c r="AF61" s="329"/>
      <c r="AG61" s="329"/>
      <c r="AH61" s="329"/>
      <c r="AI61" s="38"/>
      <c r="AJ61" s="327">
        <v>59</v>
      </c>
      <c r="AK61" s="327"/>
      <c r="AL61" s="327"/>
      <c r="AM61" s="327"/>
      <c r="AN61" s="327"/>
      <c r="AO61" s="280"/>
      <c r="AP61" s="38"/>
      <c r="AQ61" s="327">
        <f>IF(V61="","",V61/AC61*100)</f>
        <v>96.03815113719736</v>
      </c>
      <c r="AR61" s="327"/>
      <c r="AS61" s="327"/>
      <c r="AT61" s="327"/>
      <c r="AU61" s="129"/>
      <c r="AV61" s="129"/>
      <c r="AW61" s="38"/>
      <c r="AX61" s="329">
        <v>2752</v>
      </c>
      <c r="AY61" s="329"/>
      <c r="AZ61" s="329"/>
      <c r="BA61" s="329"/>
      <c r="BB61" s="329"/>
      <c r="BC61" s="329"/>
      <c r="BD61" s="38"/>
      <c r="BE61" s="328">
        <f t="shared" si="17"/>
        <v>3.8837209302325579</v>
      </c>
      <c r="BF61" s="328"/>
      <c r="BG61" s="328"/>
      <c r="BH61" s="328"/>
      <c r="BI61" s="130"/>
      <c r="BJ61" s="130"/>
      <c r="BK61" s="38"/>
      <c r="BL61" s="327">
        <v>144</v>
      </c>
      <c r="BM61" s="327"/>
      <c r="BN61" s="327"/>
      <c r="BO61" s="327"/>
      <c r="BP61" s="327"/>
      <c r="BQ61" s="129"/>
      <c r="BR61" s="500"/>
      <c r="BT61" s="29"/>
      <c r="BU61" s="4" t="s">
        <v>11</v>
      </c>
      <c r="BV61" s="499"/>
      <c r="BW61" s="174"/>
      <c r="BX61" s="174"/>
      <c r="BY61" s="174"/>
      <c r="BZ61" s="174"/>
      <c r="CA61" s="174"/>
      <c r="CB61" s="174"/>
      <c r="CC61" s="174"/>
      <c r="CD61" s="174"/>
      <c r="CE61" s="174"/>
      <c r="CF61" s="174"/>
      <c r="CG61" s="174"/>
      <c r="CH61" s="174"/>
      <c r="CI61" s="174"/>
      <c r="CJ61" s="174"/>
      <c r="CK61" s="174"/>
      <c r="CL61" s="174"/>
      <c r="CM61" s="174"/>
      <c r="CN61" s="174"/>
      <c r="CO61" s="174"/>
      <c r="CP61" s="174"/>
      <c r="CQ61" s="174"/>
      <c r="CR61" s="174"/>
      <c r="CS61" s="174"/>
      <c r="CT61" s="174"/>
      <c r="CU61" s="174"/>
      <c r="CV61" s="174"/>
      <c r="CW61" s="174"/>
      <c r="CX61" s="174"/>
      <c r="CY61" s="174"/>
      <c r="CZ61" s="174"/>
      <c r="DA61" s="174"/>
      <c r="DB61" s="174"/>
      <c r="DC61" s="174"/>
      <c r="DD61" s="499"/>
      <c r="DE61" s="499"/>
      <c r="DF61" s="499"/>
      <c r="DG61" s="499"/>
      <c r="DH61" s="499"/>
      <c r="DI61" s="174"/>
      <c r="DJ61" s="499"/>
      <c r="DK61" s="488"/>
      <c r="DL61" s="499"/>
      <c r="DM61" s="499"/>
      <c r="DN61" s="499"/>
      <c r="DO61" s="499"/>
      <c r="DP61" s="174"/>
      <c r="DQ61" s="174"/>
      <c r="DR61" s="174"/>
      <c r="DS61" s="174"/>
      <c r="DT61" s="174"/>
      <c r="DU61" s="174"/>
      <c r="DV61" s="174"/>
      <c r="DW61" s="174"/>
      <c r="DX61" s="174"/>
      <c r="DY61" s="174"/>
      <c r="DZ61" s="174"/>
      <c r="EA61" s="174"/>
      <c r="EB61" s="174"/>
      <c r="EC61" s="174"/>
      <c r="ED61" s="174"/>
      <c r="EE61" s="174"/>
      <c r="EF61" s="174"/>
      <c r="EG61" s="174"/>
      <c r="EH61" s="174"/>
      <c r="EI61" s="174"/>
      <c r="EJ61" s="174"/>
      <c r="EL61" s="3"/>
      <c r="EM61" s="499"/>
    </row>
    <row r="62" spans="1:143" ht="13.5" customHeight="1" x14ac:dyDescent="0.15">
      <c r="C62" s="488"/>
      <c r="BT62" s="15"/>
      <c r="BU62" s="499"/>
      <c r="BV62" s="499"/>
      <c r="BW62" s="499"/>
      <c r="BX62" s="499"/>
      <c r="BY62" s="499"/>
      <c r="BZ62" s="499"/>
      <c r="CA62" s="499"/>
      <c r="CB62" s="499"/>
      <c r="CC62" s="499"/>
      <c r="CD62" s="499"/>
      <c r="CE62" s="499"/>
      <c r="CF62" s="499"/>
      <c r="CG62" s="499"/>
      <c r="CH62" s="499"/>
      <c r="CI62" s="499"/>
      <c r="CJ62" s="499"/>
      <c r="CK62" s="499"/>
      <c r="CL62" s="499"/>
      <c r="CM62" s="499"/>
      <c r="CN62" s="499"/>
      <c r="CO62" s="499"/>
      <c r="CP62" s="499"/>
      <c r="CQ62" s="499"/>
      <c r="CR62" s="499"/>
      <c r="CS62" s="499"/>
      <c r="CT62" s="499"/>
      <c r="CU62" s="499"/>
      <c r="CV62" s="499"/>
      <c r="CW62" s="499"/>
      <c r="CX62" s="499"/>
      <c r="CY62" s="499"/>
      <c r="CZ62" s="499"/>
      <c r="DA62" s="499"/>
      <c r="DB62" s="499"/>
      <c r="DC62" s="499"/>
      <c r="DD62" s="499"/>
      <c r="DE62" s="499"/>
      <c r="DF62" s="499"/>
      <c r="DG62" s="499"/>
      <c r="DH62" s="499"/>
      <c r="DI62" s="499"/>
      <c r="DJ62" s="499"/>
      <c r="DK62" s="499"/>
      <c r="DL62" s="499"/>
      <c r="DM62" s="499"/>
      <c r="DN62" s="499"/>
      <c r="DO62" s="499"/>
      <c r="DP62" s="499"/>
      <c r="DQ62" s="499"/>
      <c r="DR62" s="499"/>
      <c r="DS62" s="499"/>
      <c r="DT62" s="499"/>
      <c r="DU62" s="499"/>
      <c r="DV62" s="499"/>
      <c r="DW62" s="499"/>
      <c r="DX62" s="499"/>
      <c r="DY62" s="499"/>
      <c r="DZ62" s="499"/>
      <c r="EA62" s="499"/>
      <c r="EB62" s="499"/>
      <c r="EC62" s="499"/>
      <c r="ED62" s="499"/>
      <c r="EE62" s="499"/>
      <c r="EF62" s="499"/>
      <c r="EG62" s="499"/>
      <c r="EH62" s="499"/>
      <c r="EI62" s="499"/>
      <c r="EJ62" s="499"/>
      <c r="EK62" s="281" t="s">
        <v>396</v>
      </c>
      <c r="EL62" s="3"/>
      <c r="EM62" s="499"/>
    </row>
    <row r="63" spans="1:143" s="490" customFormat="1" ht="14.45" customHeight="1" x14ac:dyDescent="0.15">
      <c r="BT63" s="29"/>
      <c r="BU63" s="2"/>
      <c r="BV63" s="174"/>
      <c r="BW63" s="174"/>
      <c r="BX63" s="174"/>
      <c r="BY63" s="174"/>
      <c r="BZ63" s="174"/>
      <c r="CA63" s="174"/>
      <c r="CB63" s="174"/>
      <c r="CC63" s="174"/>
      <c r="CD63" s="174"/>
      <c r="CE63" s="174"/>
      <c r="CF63" s="174"/>
      <c r="CG63" s="174"/>
      <c r="CH63" s="174"/>
      <c r="CI63" s="174"/>
      <c r="CJ63" s="174"/>
      <c r="CK63" s="174"/>
      <c r="CL63" s="174"/>
      <c r="CM63" s="174"/>
      <c r="CN63" s="174"/>
      <c r="CO63" s="174"/>
      <c r="CP63" s="174"/>
      <c r="CQ63" s="174"/>
      <c r="CR63" s="174"/>
      <c r="CS63" s="174"/>
      <c r="CT63" s="174"/>
      <c r="CU63" s="174"/>
      <c r="CV63" s="174"/>
      <c r="CW63" s="174"/>
      <c r="CX63" s="174"/>
      <c r="CY63" s="174"/>
      <c r="CZ63" s="174"/>
      <c r="DA63" s="174"/>
      <c r="DB63" s="174"/>
      <c r="DC63" s="174"/>
      <c r="DD63" s="174"/>
      <c r="DE63" s="174"/>
      <c r="DF63" s="174"/>
      <c r="DG63" s="174"/>
      <c r="DH63" s="174"/>
      <c r="DI63" s="174"/>
      <c r="DJ63" s="499"/>
      <c r="DK63" s="499"/>
      <c r="DL63" s="499"/>
      <c r="DM63" s="499"/>
      <c r="DN63" s="499"/>
      <c r="DO63" s="499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4"/>
    </row>
    <row r="64" spans="1:143" ht="14.45" customHeight="1" x14ac:dyDescent="0.15">
      <c r="C64" s="488"/>
      <c r="BT64" s="15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9"/>
      <c r="EL64" s="9"/>
      <c r="EM64" s="15"/>
    </row>
    <row r="65" spans="2:143" s="490" customFormat="1" ht="14.45" customHeight="1" x14ac:dyDescent="0.15">
      <c r="BT65" s="29"/>
      <c r="BU65" s="37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279"/>
      <c r="CH65" s="30"/>
      <c r="CI65" s="32"/>
      <c r="CJ65" s="32"/>
      <c r="CK65" s="32"/>
      <c r="CL65" s="32"/>
      <c r="CM65" s="32"/>
      <c r="CN65" s="32"/>
      <c r="CO65" s="28"/>
      <c r="CP65" s="33"/>
      <c r="CQ65" s="33"/>
      <c r="CR65" s="33"/>
      <c r="CS65" s="33"/>
      <c r="CT65" s="33"/>
      <c r="CU65" s="33"/>
      <c r="CV65" s="28"/>
      <c r="CW65" s="28"/>
      <c r="CX65" s="28"/>
      <c r="CY65" s="28"/>
      <c r="CZ65" s="28"/>
      <c r="DA65" s="28"/>
      <c r="DB65" s="28"/>
      <c r="DC65" s="28"/>
      <c r="DD65" s="272"/>
      <c r="DE65" s="272"/>
      <c r="DF65" s="272"/>
      <c r="DG65" s="272"/>
      <c r="DH65" s="272"/>
      <c r="DI65" s="28"/>
      <c r="DJ65" s="22"/>
      <c r="DK65" s="22"/>
      <c r="DL65" s="22"/>
      <c r="DM65" s="22"/>
      <c r="DN65" s="22"/>
      <c r="DO65" s="22"/>
      <c r="DP65" s="28"/>
      <c r="DQ65" s="28"/>
      <c r="DR65" s="28"/>
      <c r="DS65" s="28"/>
      <c r="DT65" s="28"/>
      <c r="DU65" s="28"/>
      <c r="DV65" s="28"/>
      <c r="DW65" s="28"/>
      <c r="DX65" s="23"/>
      <c r="DY65" s="23"/>
      <c r="DZ65" s="23"/>
      <c r="EA65" s="23"/>
      <c r="EB65" s="23"/>
      <c r="EC65" s="23"/>
      <c r="ED65" s="28"/>
      <c r="EE65" s="32"/>
      <c r="EF65" s="32"/>
      <c r="EG65" s="32"/>
      <c r="EH65" s="32"/>
      <c r="EI65" s="32"/>
      <c r="EJ65" s="32"/>
      <c r="EK65" s="28"/>
      <c r="EL65" s="28"/>
      <c r="EM65" s="29"/>
    </row>
    <row r="66" spans="2:143" ht="1.5" customHeight="1" x14ac:dyDescent="0.15">
      <c r="B66" s="2"/>
      <c r="C66" s="155"/>
      <c r="D66" s="2"/>
      <c r="E66" s="2"/>
      <c r="F66" s="2"/>
      <c r="G66" s="2"/>
      <c r="H66" s="2"/>
      <c r="I66" s="2"/>
      <c r="J66" s="2"/>
      <c r="K66" s="2"/>
      <c r="L66" s="2"/>
      <c r="M66" s="271"/>
      <c r="N66" s="2"/>
      <c r="O66" s="6"/>
      <c r="P66" s="6"/>
      <c r="Q66" s="6"/>
      <c r="R66" s="6"/>
      <c r="S66" s="6"/>
      <c r="T66" s="6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6"/>
      <c r="AK66" s="6"/>
      <c r="AL66" s="6"/>
      <c r="AM66" s="6"/>
      <c r="AN66" s="6"/>
      <c r="AO66" s="6"/>
      <c r="AP66" s="3"/>
      <c r="AQ66" s="6"/>
      <c r="AR66" s="6"/>
      <c r="AS66" s="6"/>
      <c r="AT66" s="6"/>
      <c r="AU66" s="6"/>
      <c r="AV66" s="6"/>
      <c r="AW66" s="3"/>
      <c r="AX66" s="3"/>
      <c r="AY66" s="3"/>
      <c r="AZ66" s="3"/>
      <c r="BA66" s="3"/>
      <c r="BB66" s="3"/>
      <c r="BC66" s="3"/>
      <c r="BD66" s="3"/>
      <c r="BE66" s="275" t="str">
        <f>IF(OR(O66="",AX66=""),"",O66/AX66)</f>
        <v/>
      </c>
      <c r="BF66" s="275"/>
      <c r="BG66" s="275"/>
      <c r="BH66" s="275"/>
      <c r="BI66" s="275"/>
      <c r="BJ66" s="275"/>
      <c r="BK66" s="3"/>
      <c r="BL66" s="6"/>
      <c r="BM66" s="6"/>
      <c r="BN66" s="6"/>
      <c r="BO66" s="6"/>
      <c r="BP66" s="6"/>
      <c r="BQ66" s="6"/>
      <c r="BR66" s="3"/>
      <c r="BS66" s="4"/>
      <c r="BT66" s="4"/>
      <c r="BU66" s="18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78"/>
      <c r="CH66" s="21"/>
      <c r="CI66" s="22"/>
      <c r="CJ66" s="22"/>
      <c r="CK66" s="22"/>
      <c r="CL66" s="22"/>
      <c r="CM66" s="22"/>
      <c r="CN66" s="22"/>
      <c r="CO66" s="20"/>
      <c r="CP66" s="24"/>
      <c r="CQ66" s="24"/>
      <c r="CR66" s="24"/>
      <c r="CS66" s="24"/>
      <c r="CT66" s="24"/>
      <c r="CU66" s="24"/>
      <c r="CV66" s="20"/>
      <c r="CW66" s="20"/>
      <c r="CX66" s="20"/>
      <c r="CY66" s="20"/>
      <c r="CZ66" s="20"/>
      <c r="DA66" s="20"/>
      <c r="DB66" s="20"/>
      <c r="DC66" s="20"/>
      <c r="DD66" s="22"/>
      <c r="DE66" s="22"/>
      <c r="DF66" s="22"/>
      <c r="DG66" s="22"/>
      <c r="DH66" s="22"/>
      <c r="DI66" s="20"/>
      <c r="DJ66" s="22"/>
      <c r="DK66" s="22"/>
      <c r="DL66" s="22"/>
      <c r="DM66" s="22"/>
      <c r="DN66" s="22"/>
      <c r="DO66" s="22"/>
      <c r="DP66" s="20"/>
      <c r="DQ66" s="343"/>
      <c r="DR66" s="343"/>
      <c r="DS66" s="343"/>
      <c r="DT66" s="343"/>
      <c r="DU66" s="343"/>
      <c r="DV66" s="343"/>
      <c r="DW66" s="343"/>
      <c r="DX66" s="343"/>
      <c r="DY66" s="343"/>
      <c r="DZ66" s="343"/>
      <c r="EA66" s="343"/>
      <c r="EB66" s="343"/>
      <c r="EC66" s="343"/>
      <c r="ED66" s="343"/>
      <c r="EE66" s="343"/>
      <c r="EF66" s="343"/>
      <c r="EG66" s="343"/>
      <c r="EH66" s="343"/>
      <c r="EI66" s="343"/>
      <c r="EJ66" s="343"/>
      <c r="EK66" s="343"/>
      <c r="EL66" s="343"/>
      <c r="EM66" s="343"/>
    </row>
    <row r="67" spans="2:143" ht="13.5" customHeight="1" x14ac:dyDescent="0.15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U67" s="37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279"/>
      <c r="CH67" s="30"/>
      <c r="CI67" s="272"/>
      <c r="CJ67" s="272"/>
      <c r="CK67" s="272"/>
      <c r="CL67" s="272"/>
      <c r="CM67" s="272"/>
      <c r="CN67" s="272"/>
      <c r="CO67" s="28"/>
      <c r="CP67" s="276"/>
      <c r="CQ67" s="276"/>
      <c r="CR67" s="276"/>
      <c r="CS67" s="276"/>
      <c r="CT67" s="276"/>
      <c r="CU67" s="276"/>
      <c r="CV67" s="28"/>
      <c r="CW67" s="276"/>
      <c r="CX67" s="276"/>
      <c r="CY67" s="276"/>
      <c r="CZ67" s="276"/>
      <c r="DA67" s="276"/>
      <c r="DB67" s="276"/>
      <c r="DC67" s="28"/>
      <c r="DD67" s="272"/>
      <c r="DE67" s="272"/>
      <c r="DF67" s="272"/>
      <c r="DG67" s="272"/>
      <c r="DH67" s="272"/>
      <c r="DI67" s="28"/>
      <c r="DJ67" s="277"/>
      <c r="DK67" s="277"/>
      <c r="DL67" s="277"/>
      <c r="DM67" s="277"/>
      <c r="DN67" s="277"/>
      <c r="DO67" s="277"/>
      <c r="DP67" s="28"/>
      <c r="DQ67" s="276"/>
      <c r="DR67" s="276"/>
      <c r="DS67" s="276"/>
      <c r="DT67" s="276"/>
      <c r="DU67" s="276"/>
      <c r="DV67" s="276"/>
      <c r="DW67" s="28"/>
      <c r="DX67" s="274"/>
      <c r="DY67" s="274"/>
      <c r="DZ67" s="274"/>
      <c r="EA67" s="274"/>
      <c r="EB67" s="274"/>
      <c r="EC67" s="274"/>
      <c r="ED67" s="28"/>
      <c r="EE67" s="272"/>
      <c r="EF67" s="272"/>
      <c r="EG67" s="272"/>
      <c r="EH67" s="272"/>
      <c r="EI67" s="272"/>
      <c r="EJ67" s="272"/>
      <c r="EK67" s="28"/>
      <c r="EL67" s="28"/>
      <c r="EM67" s="29"/>
    </row>
    <row r="68" spans="2:143" ht="13.5" customHeight="1" x14ac:dyDescent="0.15">
      <c r="B68" s="2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3"/>
      <c r="V68" s="3"/>
      <c r="W68" s="3"/>
      <c r="X68" s="3"/>
      <c r="Y68" s="3"/>
      <c r="Z68" s="3"/>
      <c r="AA68" s="3"/>
      <c r="AB68" s="7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270"/>
      <c r="AR68" s="270"/>
      <c r="AS68" s="270"/>
      <c r="AT68" s="270"/>
      <c r="AU68" s="270"/>
      <c r="AV68" s="270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8"/>
      <c r="BL68" s="3"/>
      <c r="BM68" s="3"/>
      <c r="BN68" s="3"/>
      <c r="BO68" s="3"/>
      <c r="BP68" s="3"/>
      <c r="BQ68" s="3"/>
      <c r="BR68" s="3"/>
      <c r="BU68" s="18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78"/>
      <c r="CH68" s="21"/>
      <c r="CI68" s="22"/>
      <c r="CJ68" s="22"/>
      <c r="CK68" s="22"/>
      <c r="CL68" s="22"/>
      <c r="CM68" s="22"/>
      <c r="CN68" s="22"/>
      <c r="CO68" s="20"/>
      <c r="CP68" s="24"/>
      <c r="CQ68" s="24"/>
      <c r="CR68" s="24"/>
      <c r="CS68" s="24"/>
      <c r="CT68" s="24"/>
      <c r="CU68" s="24"/>
      <c r="CV68" s="20"/>
      <c r="CW68" s="20"/>
      <c r="CX68" s="20"/>
      <c r="CY68" s="20"/>
      <c r="CZ68" s="20"/>
      <c r="DA68" s="20"/>
      <c r="DB68" s="20"/>
      <c r="DC68" s="20"/>
      <c r="DD68" s="22"/>
      <c r="DE68" s="22"/>
      <c r="DF68" s="22"/>
      <c r="DG68" s="22"/>
      <c r="DH68" s="22"/>
      <c r="DI68" s="20"/>
      <c r="DJ68" s="22"/>
      <c r="DK68" s="22"/>
      <c r="DL68" s="22"/>
      <c r="DM68" s="22"/>
      <c r="DN68" s="22"/>
      <c r="DO68" s="22"/>
      <c r="DP68" s="20"/>
      <c r="DQ68" s="20"/>
      <c r="DR68" s="20"/>
      <c r="DS68" s="20"/>
      <c r="DT68" s="20"/>
      <c r="DU68" s="20"/>
      <c r="DV68" s="20"/>
      <c r="DW68" s="20"/>
      <c r="DX68" s="23"/>
      <c r="DY68" s="23"/>
      <c r="DZ68" s="23"/>
      <c r="EA68" s="23"/>
      <c r="EB68" s="23"/>
      <c r="EC68" s="23"/>
      <c r="ED68" s="20"/>
      <c r="EE68" s="22"/>
      <c r="EF68" s="22"/>
      <c r="EG68" s="22"/>
      <c r="EH68" s="22"/>
      <c r="EI68" s="22"/>
      <c r="EJ68" s="22"/>
      <c r="EK68" s="20"/>
      <c r="EL68" s="20"/>
      <c r="EM68" s="15"/>
    </row>
    <row r="69" spans="2:143" ht="13.5" customHeight="1" x14ac:dyDescent="0.15">
      <c r="B69" s="2"/>
      <c r="C69" s="9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3"/>
      <c r="V69" s="3"/>
      <c r="W69" s="3"/>
      <c r="X69" s="3"/>
      <c r="Y69" s="3"/>
      <c r="Z69" s="3"/>
      <c r="AA69" s="3"/>
      <c r="AB69" s="7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270"/>
      <c r="AR69" s="270"/>
      <c r="AS69" s="270"/>
      <c r="AT69" s="270"/>
      <c r="AU69" s="270"/>
      <c r="AV69" s="270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8"/>
      <c r="BL69" s="3"/>
      <c r="BM69" s="3"/>
      <c r="BN69" s="3"/>
      <c r="BO69" s="3"/>
      <c r="BP69" s="3"/>
      <c r="BQ69" s="3"/>
      <c r="BR69" s="3"/>
      <c r="BU69" s="37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279"/>
      <c r="CH69" s="30"/>
      <c r="CI69" s="272"/>
      <c r="CJ69" s="272"/>
      <c r="CK69" s="272"/>
      <c r="CL69" s="272"/>
      <c r="CM69" s="272"/>
      <c r="CN69" s="272"/>
      <c r="CO69" s="28"/>
      <c r="CP69" s="276"/>
      <c r="CQ69" s="276"/>
      <c r="CR69" s="276"/>
      <c r="CS69" s="276"/>
      <c r="CT69" s="276"/>
      <c r="CU69" s="276"/>
      <c r="CV69" s="28"/>
      <c r="CW69" s="276"/>
      <c r="CX69" s="276"/>
      <c r="CY69" s="276"/>
      <c r="CZ69" s="276"/>
      <c r="DA69" s="276"/>
      <c r="DB69" s="276"/>
      <c r="DC69" s="28"/>
      <c r="DD69" s="272"/>
      <c r="DE69" s="272"/>
      <c r="DF69" s="272"/>
      <c r="DG69" s="272"/>
      <c r="DH69" s="272"/>
      <c r="DI69" s="28"/>
      <c r="DJ69" s="277"/>
      <c r="DK69" s="277"/>
      <c r="DL69" s="277"/>
      <c r="DM69" s="277"/>
      <c r="DN69" s="277"/>
      <c r="DO69" s="277"/>
      <c r="DP69" s="28"/>
      <c r="DQ69" s="276"/>
      <c r="DR69" s="276"/>
      <c r="DS69" s="276"/>
      <c r="DT69" s="276"/>
      <c r="DU69" s="276"/>
      <c r="DV69" s="276"/>
      <c r="DW69" s="28"/>
      <c r="DX69" s="274"/>
      <c r="DY69" s="274"/>
      <c r="DZ69" s="274"/>
      <c r="EA69" s="274"/>
      <c r="EB69" s="274"/>
      <c r="EC69" s="274"/>
      <c r="ED69" s="28"/>
      <c r="EE69" s="272"/>
      <c r="EF69" s="272"/>
      <c r="EG69" s="272"/>
      <c r="EH69" s="272"/>
      <c r="EI69" s="272"/>
      <c r="EJ69" s="272"/>
      <c r="EK69" s="28"/>
      <c r="EL69" s="28"/>
      <c r="EM69" s="29"/>
    </row>
    <row r="70" spans="2:143" ht="13.5" customHeight="1" x14ac:dyDescent="0.15">
      <c r="B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3"/>
      <c r="V70" s="3"/>
      <c r="W70" s="3"/>
      <c r="X70" s="3"/>
      <c r="Y70" s="3"/>
      <c r="Z70" s="3"/>
      <c r="AA70" s="3"/>
      <c r="AB70" s="1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270"/>
      <c r="AR70" s="270"/>
      <c r="AS70" s="270"/>
      <c r="AT70" s="270"/>
      <c r="AU70" s="270"/>
      <c r="AV70" s="270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8"/>
      <c r="BL70" s="3"/>
      <c r="BM70" s="3"/>
      <c r="BN70" s="3"/>
      <c r="BO70" s="3"/>
      <c r="BP70" s="3"/>
      <c r="BQ70" s="3"/>
      <c r="BR70" s="3"/>
      <c r="EM70" s="4"/>
    </row>
    <row r="71" spans="2:143" ht="13.5" customHeight="1" x14ac:dyDescent="0.15">
      <c r="B71" s="9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3"/>
      <c r="P71" s="3"/>
      <c r="Q71" s="3"/>
      <c r="R71" s="3"/>
      <c r="S71" s="3"/>
      <c r="T71" s="3"/>
      <c r="U71" s="3"/>
      <c r="V71" s="7"/>
      <c r="W71" s="7"/>
      <c r="X71" s="7"/>
      <c r="Y71" s="7"/>
      <c r="Z71" s="7"/>
      <c r="AA71" s="7"/>
      <c r="AB71" s="270"/>
      <c r="AC71" s="270"/>
      <c r="AD71" s="270"/>
      <c r="AE71" s="270"/>
      <c r="AF71" s="270"/>
      <c r="AG71" s="270"/>
      <c r="AH71" s="270"/>
      <c r="AI71" s="270"/>
      <c r="AJ71" s="3"/>
      <c r="AK71" s="3"/>
      <c r="AL71" s="3"/>
      <c r="AM71" s="3"/>
      <c r="AN71" s="3"/>
      <c r="AO71" s="3"/>
      <c r="AP71" s="270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8"/>
      <c r="BF71" s="8"/>
      <c r="BG71" s="8"/>
      <c r="BH71" s="8"/>
      <c r="BI71" s="8"/>
      <c r="BJ71" s="8"/>
      <c r="BK71" s="3"/>
      <c r="BL71" s="3"/>
      <c r="BM71" s="3"/>
      <c r="BN71" s="3"/>
      <c r="BO71" s="3"/>
      <c r="BP71" s="3"/>
      <c r="BQ71" s="3"/>
      <c r="EK71" s="3"/>
      <c r="EL71" s="3"/>
    </row>
    <row r="72" spans="2:143" ht="13.5" customHeight="1" x14ac:dyDescent="0.15">
      <c r="B72" s="9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3"/>
      <c r="P72" s="3"/>
      <c r="Q72" s="3"/>
      <c r="R72" s="3"/>
      <c r="S72" s="3"/>
      <c r="T72" s="3"/>
      <c r="U72" s="3"/>
      <c r="V72" s="7"/>
      <c r="W72" s="7"/>
      <c r="X72" s="7"/>
      <c r="Y72" s="7"/>
      <c r="Z72" s="7"/>
      <c r="AA72" s="7"/>
      <c r="AB72" s="270"/>
      <c r="AC72" s="270"/>
      <c r="AD72" s="270"/>
      <c r="AE72" s="270"/>
      <c r="AF72" s="270"/>
      <c r="AG72" s="270"/>
      <c r="AH72" s="270"/>
      <c r="AI72" s="270"/>
      <c r="AJ72" s="3"/>
      <c r="AK72" s="3"/>
      <c r="AL72" s="3"/>
      <c r="AM72" s="3"/>
      <c r="AN72" s="3"/>
      <c r="AO72" s="3"/>
      <c r="AP72" s="270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8"/>
      <c r="BF72" s="8"/>
      <c r="BG72" s="8"/>
      <c r="BH72" s="8"/>
      <c r="BI72" s="8"/>
      <c r="BJ72" s="8"/>
      <c r="BK72" s="3"/>
      <c r="BL72" s="3"/>
      <c r="BM72" s="3"/>
      <c r="BN72" s="3"/>
      <c r="BO72" s="3"/>
      <c r="BP72" s="3"/>
      <c r="BQ72" s="3"/>
      <c r="EK72" s="2"/>
      <c r="EL72" s="2"/>
    </row>
    <row r="73" spans="2:143" ht="13.5" customHeight="1" x14ac:dyDescent="0.15">
      <c r="B73" s="9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3"/>
      <c r="P73" s="3"/>
      <c r="Q73" s="3"/>
      <c r="R73" s="3"/>
      <c r="S73" s="3"/>
      <c r="T73" s="3"/>
      <c r="U73" s="3"/>
      <c r="V73" s="7"/>
      <c r="W73" s="7"/>
      <c r="X73" s="7"/>
      <c r="Y73" s="7"/>
      <c r="Z73" s="7"/>
      <c r="AA73" s="7"/>
      <c r="AB73" s="270"/>
      <c r="AC73" s="270"/>
      <c r="AD73" s="270"/>
      <c r="AE73" s="270"/>
      <c r="AF73" s="270"/>
      <c r="AG73" s="270"/>
      <c r="AH73" s="270"/>
      <c r="AI73" s="270"/>
      <c r="AJ73" s="3"/>
      <c r="AK73" s="3"/>
      <c r="AL73" s="3"/>
      <c r="AM73" s="3"/>
      <c r="AN73" s="3"/>
      <c r="AO73" s="3"/>
      <c r="AP73" s="270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8"/>
      <c r="BF73" s="8"/>
      <c r="BG73" s="8"/>
      <c r="BH73" s="8"/>
      <c r="BI73" s="8"/>
      <c r="BJ73" s="8"/>
      <c r="BK73" s="3"/>
      <c r="BL73" s="3"/>
      <c r="BM73" s="3"/>
      <c r="BN73" s="3"/>
      <c r="BO73" s="3"/>
      <c r="BP73" s="3"/>
      <c r="BQ73" s="3"/>
      <c r="EK73" s="15"/>
      <c r="EL73" s="15"/>
    </row>
    <row r="74" spans="2:143" ht="13.5" customHeight="1" x14ac:dyDescent="0.15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EK74" s="15"/>
      <c r="EL74" s="15"/>
    </row>
    <row r="75" spans="2:143" ht="13.5" customHeight="1" x14ac:dyDescent="0.15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EK75" s="15"/>
      <c r="EL75" s="15"/>
    </row>
    <row r="76" spans="2:143" ht="13.5" customHeight="1" x14ac:dyDescent="0.15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EK76" s="2"/>
      <c r="EL76" s="2"/>
    </row>
    <row r="77" spans="2:143" ht="13.5" customHeight="1" x14ac:dyDescent="0.15">
      <c r="B77" s="9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3"/>
      <c r="P77" s="3"/>
      <c r="Q77" s="3"/>
      <c r="R77" s="3"/>
      <c r="S77" s="3"/>
      <c r="T77" s="3"/>
      <c r="U77" s="3"/>
      <c r="V77" s="7"/>
      <c r="W77" s="7"/>
      <c r="X77" s="7"/>
      <c r="Y77" s="7"/>
      <c r="Z77" s="7"/>
      <c r="AA77" s="7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270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8"/>
      <c r="BF77" s="8"/>
      <c r="BG77" s="8"/>
      <c r="BH77" s="8"/>
      <c r="BI77" s="8"/>
      <c r="BJ77" s="8"/>
      <c r="BK77" s="3"/>
      <c r="BL77" s="3"/>
      <c r="BM77" s="3"/>
      <c r="BN77" s="3"/>
      <c r="BO77" s="3"/>
      <c r="BP77" s="3"/>
      <c r="BQ77" s="3"/>
      <c r="EK77" s="2"/>
      <c r="EL77" s="2"/>
    </row>
    <row r="78" spans="2:143" ht="13.5" customHeight="1" x14ac:dyDescent="0.15">
      <c r="B78" s="9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3"/>
      <c r="P78" s="3"/>
      <c r="Q78" s="3"/>
      <c r="R78" s="3"/>
      <c r="S78" s="3"/>
      <c r="T78" s="3"/>
      <c r="U78" s="3"/>
      <c r="V78" s="7"/>
      <c r="W78" s="7"/>
      <c r="X78" s="7"/>
      <c r="Y78" s="7"/>
      <c r="Z78" s="7"/>
      <c r="AA78" s="7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270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8"/>
      <c r="BF78" s="8"/>
      <c r="BG78" s="8"/>
      <c r="BH78" s="8"/>
      <c r="BI78" s="8"/>
      <c r="BJ78" s="8"/>
      <c r="BK78" s="3"/>
      <c r="BL78" s="3"/>
      <c r="BM78" s="3"/>
      <c r="BN78" s="3"/>
      <c r="BO78" s="3"/>
      <c r="BP78" s="3"/>
      <c r="BQ78" s="3"/>
      <c r="EK78" s="2"/>
      <c r="EL78" s="2"/>
    </row>
    <row r="79" spans="2:143" ht="13.5" customHeight="1" x14ac:dyDescent="0.15">
      <c r="B79" s="9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3"/>
      <c r="P79" s="3"/>
      <c r="Q79" s="3"/>
      <c r="R79" s="3"/>
      <c r="S79" s="3"/>
      <c r="T79" s="3"/>
      <c r="U79" s="3"/>
      <c r="V79" s="7"/>
      <c r="W79" s="7"/>
      <c r="X79" s="7"/>
      <c r="Y79" s="7"/>
      <c r="Z79" s="7"/>
      <c r="AA79" s="7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270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8"/>
      <c r="BF79" s="8"/>
      <c r="BG79" s="8"/>
      <c r="BH79" s="8"/>
      <c r="BI79" s="8"/>
      <c r="BJ79" s="8"/>
      <c r="BK79" s="3"/>
      <c r="BL79" s="3"/>
      <c r="BM79" s="3"/>
      <c r="BN79" s="3"/>
      <c r="BO79" s="3"/>
      <c r="BP79" s="3"/>
      <c r="BQ79" s="3"/>
      <c r="EK79" s="9"/>
      <c r="EL79" s="9"/>
    </row>
    <row r="80" spans="2:143" ht="13.5" customHeight="1" x14ac:dyDescent="0.15">
      <c r="B80" s="9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3"/>
      <c r="P80" s="3"/>
      <c r="Q80" s="3"/>
      <c r="R80" s="3"/>
      <c r="S80" s="3"/>
      <c r="T80" s="3"/>
      <c r="U80" s="3"/>
      <c r="V80" s="13"/>
      <c r="W80" s="13"/>
      <c r="X80" s="13"/>
      <c r="Y80" s="13"/>
      <c r="Z80" s="13"/>
      <c r="AA80" s="1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270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8"/>
      <c r="BF80" s="8"/>
      <c r="BG80" s="8"/>
      <c r="BH80" s="8"/>
      <c r="BI80" s="8"/>
      <c r="BJ80" s="8"/>
      <c r="BK80" s="3"/>
      <c r="BL80" s="3"/>
      <c r="BM80" s="3"/>
      <c r="BN80" s="3"/>
      <c r="BO80" s="3"/>
      <c r="BP80" s="3"/>
      <c r="BQ80" s="3"/>
      <c r="EK80" s="9"/>
      <c r="EL80" s="9"/>
    </row>
    <row r="81" spans="73:142" ht="13.5" customHeight="1" x14ac:dyDescent="0.15">
      <c r="EK81" s="9"/>
      <c r="EL81" s="9"/>
    </row>
    <row r="82" spans="73:142" ht="13.5" customHeight="1" x14ac:dyDescent="0.15">
      <c r="EK82" s="2"/>
      <c r="EL82" s="2"/>
    </row>
    <row r="83" spans="73:142" ht="13.5" customHeight="1" x14ac:dyDescent="0.15">
      <c r="EK83" s="2"/>
      <c r="EL83" s="2"/>
    </row>
    <row r="84" spans="73:142" ht="13.5" customHeight="1" x14ac:dyDescent="0.15">
      <c r="EK84" s="2"/>
      <c r="EL84" s="2"/>
    </row>
    <row r="85" spans="73:142" ht="13.5" customHeight="1" x14ac:dyDescent="0.15">
      <c r="EK85" s="2"/>
      <c r="EL85" s="2"/>
    </row>
    <row r="86" spans="73:142" ht="13.5" customHeight="1" x14ac:dyDescent="0.15">
      <c r="BU86" s="9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3"/>
      <c r="CJ86" s="3"/>
      <c r="CK86" s="3"/>
      <c r="CL86" s="3"/>
      <c r="CM86" s="3"/>
      <c r="CN86" s="3"/>
      <c r="CO86" s="3"/>
      <c r="CP86" s="13"/>
      <c r="CQ86" s="13"/>
      <c r="CR86" s="13"/>
      <c r="CS86" s="13"/>
      <c r="CT86" s="13"/>
      <c r="CU86" s="1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270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8"/>
      <c r="DY86" s="8"/>
      <c r="DZ86" s="8"/>
      <c r="EA86" s="8"/>
      <c r="EB86" s="8"/>
      <c r="EC86" s="8"/>
      <c r="ED86" s="3"/>
      <c r="EE86" s="3"/>
      <c r="EF86" s="3"/>
      <c r="EG86" s="3"/>
      <c r="EH86" s="3"/>
      <c r="EI86" s="3"/>
      <c r="EJ86" s="3"/>
      <c r="EK86" s="2"/>
      <c r="EL86" s="2"/>
    </row>
    <row r="87" spans="73:142" ht="13.5" customHeight="1" x14ac:dyDescent="0.15"/>
    <row r="88" spans="73:142" ht="13.5" customHeight="1" x14ac:dyDescent="0.15"/>
    <row r="89" spans="73:142" ht="13.5" customHeight="1" x14ac:dyDescent="0.15"/>
    <row r="90" spans="73:142" ht="13.5" customHeight="1" x14ac:dyDescent="0.15"/>
    <row r="91" spans="73:142" ht="13.5" customHeight="1" x14ac:dyDescent="0.15"/>
    <row r="92" spans="73:142" ht="13.5" customHeight="1" x14ac:dyDescent="0.15"/>
    <row r="93" spans="73:142" ht="13.5" customHeight="1" x14ac:dyDescent="0.15"/>
    <row r="94" spans="73:142" ht="13.5" customHeight="1" x14ac:dyDescent="0.15"/>
    <row r="95" spans="73:142" ht="13.5" customHeight="1" x14ac:dyDescent="0.15"/>
  </sheetData>
  <mergeCells count="878">
    <mergeCell ref="EE55:EI55"/>
    <mergeCell ref="BU55:CA55"/>
    <mergeCell ref="CB55:CH55"/>
    <mergeCell ref="CI55:CN55"/>
    <mergeCell ref="CP55:CU55"/>
    <mergeCell ref="CW55:DB55"/>
    <mergeCell ref="DD55:DH55"/>
    <mergeCell ref="DJ55:DM55"/>
    <mergeCell ref="DQ55:DV55"/>
    <mergeCell ref="DX55:EA55"/>
    <mergeCell ref="EE54:EI54"/>
    <mergeCell ref="BU54:CA54"/>
    <mergeCell ref="CB54:CH54"/>
    <mergeCell ref="CI54:CN54"/>
    <mergeCell ref="CP54:CU54"/>
    <mergeCell ref="CW54:DB54"/>
    <mergeCell ref="DD54:DH54"/>
    <mergeCell ref="DJ54:DM54"/>
    <mergeCell ref="DQ54:DV54"/>
    <mergeCell ref="DX54:EA54"/>
    <mergeCell ref="EE51:EI51"/>
    <mergeCell ref="BU51:CA51"/>
    <mergeCell ref="CB51:CH51"/>
    <mergeCell ref="CI51:CN51"/>
    <mergeCell ref="CP51:CU51"/>
    <mergeCell ref="CW51:DB51"/>
    <mergeCell ref="DD51:DH51"/>
    <mergeCell ref="DJ51:DM51"/>
    <mergeCell ref="DQ51:DV51"/>
    <mergeCell ref="DX51:EA51"/>
    <mergeCell ref="V18:AA18"/>
    <mergeCell ref="V19:AA19"/>
    <mergeCell ref="V20:AA20"/>
    <mergeCell ref="V21:AA21"/>
    <mergeCell ref="AC12:AH12"/>
    <mergeCell ref="AC13:AH13"/>
    <mergeCell ref="O58:T58"/>
    <mergeCell ref="O59:T59"/>
    <mergeCell ref="O60:T60"/>
    <mergeCell ref="O14:T14"/>
    <mergeCell ref="O15:T15"/>
    <mergeCell ref="O16:T16"/>
    <mergeCell ref="O17:T17"/>
    <mergeCell ref="O18:T18"/>
    <mergeCell ref="O19:T19"/>
    <mergeCell ref="O56:T56"/>
    <mergeCell ref="O57:T57"/>
    <mergeCell ref="O46:T46"/>
    <mergeCell ref="O47:T47"/>
    <mergeCell ref="O48:T48"/>
    <mergeCell ref="O49:T49"/>
    <mergeCell ref="O45:T45"/>
    <mergeCell ref="O34:T34"/>
    <mergeCell ref="O35:T35"/>
    <mergeCell ref="O61:T61"/>
    <mergeCell ref="V12:AA12"/>
    <mergeCell ref="V13:AA13"/>
    <mergeCell ref="V14:AA14"/>
    <mergeCell ref="V15:AA15"/>
    <mergeCell ref="V16:AA16"/>
    <mergeCell ref="V17:AA17"/>
    <mergeCell ref="O50:T50"/>
    <mergeCell ref="O51:T51"/>
    <mergeCell ref="O52:T52"/>
    <mergeCell ref="O53:T53"/>
    <mergeCell ref="O54:T54"/>
    <mergeCell ref="O38:T38"/>
    <mergeCell ref="O39:T39"/>
    <mergeCell ref="O40:T40"/>
    <mergeCell ref="O41:T41"/>
    <mergeCell ref="O42:T42"/>
    <mergeCell ref="O43:T43"/>
    <mergeCell ref="O27:T27"/>
    <mergeCell ref="O28:T28"/>
    <mergeCell ref="O29:T29"/>
    <mergeCell ref="O30:T30"/>
    <mergeCell ref="O31:T31"/>
    <mergeCell ref="O32:T32"/>
    <mergeCell ref="O36:T36"/>
    <mergeCell ref="O37:T37"/>
    <mergeCell ref="O23:T23"/>
    <mergeCell ref="O24:T24"/>
    <mergeCell ref="O25:T25"/>
    <mergeCell ref="O26:T26"/>
    <mergeCell ref="O20:T20"/>
    <mergeCell ref="O21:T21"/>
    <mergeCell ref="BU47:CA47"/>
    <mergeCell ref="V27:AA27"/>
    <mergeCell ref="V28:AA28"/>
    <mergeCell ref="V29:AA29"/>
    <mergeCell ref="V30:AA30"/>
    <mergeCell ref="V31:AA31"/>
    <mergeCell ref="V32:AA32"/>
    <mergeCell ref="V34:AA34"/>
    <mergeCell ref="V35:AA35"/>
    <mergeCell ref="V36:AA36"/>
    <mergeCell ref="V37:AA37"/>
    <mergeCell ref="V38:AA38"/>
    <mergeCell ref="V39:AA39"/>
    <mergeCell ref="V40:AA40"/>
    <mergeCell ref="V41:AA41"/>
    <mergeCell ref="V42:AA42"/>
    <mergeCell ref="BU48:CA48"/>
    <mergeCell ref="BU49:CA49"/>
    <mergeCell ref="A3:BT3"/>
    <mergeCell ref="BU3:EM3"/>
    <mergeCell ref="BU6:EM6"/>
    <mergeCell ref="O12:T12"/>
    <mergeCell ref="O13:T13"/>
    <mergeCell ref="BU40:CA40"/>
    <mergeCell ref="BU42:CA42"/>
    <mergeCell ref="BU43:CA43"/>
    <mergeCell ref="BU44:CA44"/>
    <mergeCell ref="BU45:CA45"/>
    <mergeCell ref="BU46:CA46"/>
    <mergeCell ref="CB48:CH48"/>
    <mergeCell ref="CB49:CH49"/>
    <mergeCell ref="BU18:CA18"/>
    <mergeCell ref="BU20:CA20"/>
    <mergeCell ref="BU23:CA23"/>
    <mergeCell ref="BU25:CA25"/>
    <mergeCell ref="BU27:CA27"/>
    <mergeCell ref="BU29:CA29"/>
    <mergeCell ref="BU31:CA31"/>
    <mergeCell ref="BU34:CA34"/>
    <mergeCell ref="CB44:CH44"/>
    <mergeCell ref="CB45:CH45"/>
    <mergeCell ref="CB46:CH46"/>
    <mergeCell ref="CB47:CH47"/>
    <mergeCell ref="CB38:CH38"/>
    <mergeCell ref="CB39:CH39"/>
    <mergeCell ref="CB40:CH40"/>
    <mergeCell ref="CB41:CH41"/>
    <mergeCell ref="CB42:CH42"/>
    <mergeCell ref="CB43:CH43"/>
    <mergeCell ref="CB31:CH31"/>
    <mergeCell ref="CB32:CH32"/>
    <mergeCell ref="CB34:CH34"/>
    <mergeCell ref="CB35:CH35"/>
    <mergeCell ref="CB36:CH36"/>
    <mergeCell ref="CB37:CH37"/>
    <mergeCell ref="CB25:CH25"/>
    <mergeCell ref="CB26:CH26"/>
    <mergeCell ref="CB27:CH27"/>
    <mergeCell ref="CB28:CH28"/>
    <mergeCell ref="CB29:CH29"/>
    <mergeCell ref="CB30:CH30"/>
    <mergeCell ref="H57:N57"/>
    <mergeCell ref="H58:N58"/>
    <mergeCell ref="H59:N59"/>
    <mergeCell ref="H60:N60"/>
    <mergeCell ref="H61:N61"/>
    <mergeCell ref="BU12:CA12"/>
    <mergeCell ref="BU14:CA14"/>
    <mergeCell ref="BU16:CA16"/>
    <mergeCell ref="BU36:CA36"/>
    <mergeCell ref="BU38:CA38"/>
    <mergeCell ref="H50:N50"/>
    <mergeCell ref="H51:N51"/>
    <mergeCell ref="H52:N52"/>
    <mergeCell ref="H53:N53"/>
    <mergeCell ref="H54:N54"/>
    <mergeCell ref="H56:N56"/>
    <mergeCell ref="H43:N43"/>
    <mergeCell ref="H45:N45"/>
    <mergeCell ref="H46:N46"/>
    <mergeCell ref="H47:N47"/>
    <mergeCell ref="H48:N48"/>
    <mergeCell ref="H49:N49"/>
    <mergeCell ref="H37:N37"/>
    <mergeCell ref="H38:N38"/>
    <mergeCell ref="A58:G58"/>
    <mergeCell ref="A60:G60"/>
    <mergeCell ref="H15:N15"/>
    <mergeCell ref="H16:N16"/>
    <mergeCell ref="H17:N17"/>
    <mergeCell ref="H18:N18"/>
    <mergeCell ref="H19:N19"/>
    <mergeCell ref="H20:N20"/>
    <mergeCell ref="H21:N21"/>
    <mergeCell ref="H23:N23"/>
    <mergeCell ref="A45:G45"/>
    <mergeCell ref="A47:G47"/>
    <mergeCell ref="A49:G49"/>
    <mergeCell ref="A51:G51"/>
    <mergeCell ref="A53:G53"/>
    <mergeCell ref="A56:G56"/>
    <mergeCell ref="A31:G31"/>
    <mergeCell ref="A34:G34"/>
    <mergeCell ref="H39:N39"/>
    <mergeCell ref="H40:N40"/>
    <mergeCell ref="H41:N41"/>
    <mergeCell ref="H42:N42"/>
    <mergeCell ref="H30:N30"/>
    <mergeCell ref="H31:N31"/>
    <mergeCell ref="A38:G38"/>
    <mergeCell ref="A40:G40"/>
    <mergeCell ref="A42:G42"/>
    <mergeCell ref="A20:G20"/>
    <mergeCell ref="A23:G23"/>
    <mergeCell ref="A25:G25"/>
    <mergeCell ref="A27:G27"/>
    <mergeCell ref="A29:G29"/>
    <mergeCell ref="H24:N24"/>
    <mergeCell ref="H25:N25"/>
    <mergeCell ref="H26:N26"/>
    <mergeCell ref="H27:N27"/>
    <mergeCell ref="H28:N28"/>
    <mergeCell ref="H29:N29"/>
    <mergeCell ref="H32:N32"/>
    <mergeCell ref="H34:N34"/>
    <mergeCell ref="H35:N35"/>
    <mergeCell ref="H36:N36"/>
    <mergeCell ref="DQ66:EM66"/>
    <mergeCell ref="A6:BT6"/>
    <mergeCell ref="A9:N10"/>
    <mergeCell ref="A12:G12"/>
    <mergeCell ref="H12:N12"/>
    <mergeCell ref="H13:N13"/>
    <mergeCell ref="A14:G14"/>
    <mergeCell ref="H14:N14"/>
    <mergeCell ref="A16:G16"/>
    <mergeCell ref="A18:G18"/>
    <mergeCell ref="DX9:ED10"/>
    <mergeCell ref="EE9:EK10"/>
    <mergeCell ref="O10:U10"/>
    <mergeCell ref="V10:AB10"/>
    <mergeCell ref="AC10:AI10"/>
    <mergeCell ref="CI10:CO10"/>
    <mergeCell ref="CP10:CV10"/>
    <mergeCell ref="CW10:DC10"/>
    <mergeCell ref="CI9:DC9"/>
    <mergeCell ref="DD9:DI10"/>
    <mergeCell ref="DJ9:DP10"/>
    <mergeCell ref="DQ9:DW10"/>
    <mergeCell ref="O9:AI9"/>
    <mergeCell ref="A36:G36"/>
    <mergeCell ref="AJ9:AP10"/>
    <mergeCell ref="AQ9:AW10"/>
    <mergeCell ref="AX9:BD10"/>
    <mergeCell ref="BE9:BK10"/>
    <mergeCell ref="BL9:BR10"/>
    <mergeCell ref="V23:AA23"/>
    <mergeCell ref="V24:AA24"/>
    <mergeCell ref="V25:AA25"/>
    <mergeCell ref="V26:AA26"/>
    <mergeCell ref="AC14:AH14"/>
    <mergeCell ref="AC15:AH15"/>
    <mergeCell ref="AC16:AH16"/>
    <mergeCell ref="AC17:AH17"/>
    <mergeCell ref="AC18:AH18"/>
    <mergeCell ref="AC19:AH19"/>
    <mergeCell ref="AC20:AH20"/>
    <mergeCell ref="AC21:AH21"/>
    <mergeCell ref="AC23:AH23"/>
    <mergeCell ref="AC24:AH24"/>
    <mergeCell ref="AC25:AH25"/>
    <mergeCell ref="AC26:AH26"/>
    <mergeCell ref="AJ12:AN12"/>
    <mergeCell ref="AJ13:AN13"/>
    <mergeCell ref="AJ14:AN14"/>
    <mergeCell ref="V43:AA43"/>
    <mergeCell ref="V45:AA45"/>
    <mergeCell ref="V46:AA46"/>
    <mergeCell ref="V47:AA47"/>
    <mergeCell ref="V48:AA48"/>
    <mergeCell ref="V49:AA49"/>
    <mergeCell ref="V50:AA50"/>
    <mergeCell ref="V51:AA51"/>
    <mergeCell ref="V52:AA52"/>
    <mergeCell ref="V53:AA53"/>
    <mergeCell ref="V54:AA54"/>
    <mergeCell ref="V56:AA56"/>
    <mergeCell ref="V57:AA57"/>
    <mergeCell ref="V58:AA58"/>
    <mergeCell ref="V59:AA59"/>
    <mergeCell ref="V60:AA60"/>
    <mergeCell ref="V61:AA61"/>
    <mergeCell ref="AC27:AH27"/>
    <mergeCell ref="AC28:AH28"/>
    <mergeCell ref="AC29:AH29"/>
    <mergeCell ref="AC30:AH30"/>
    <mergeCell ref="AC31:AH31"/>
    <mergeCell ref="AC32:AH32"/>
    <mergeCell ref="AC34:AH34"/>
    <mergeCell ref="AC35:AH35"/>
    <mergeCell ref="AC36:AH36"/>
    <mergeCell ref="AC37:AH37"/>
    <mergeCell ref="AC38:AH38"/>
    <mergeCell ref="AC39:AH39"/>
    <mergeCell ref="AC40:AH40"/>
    <mergeCell ref="AC41:AH41"/>
    <mergeCell ref="AC42:AH42"/>
    <mergeCell ref="AC43:AH43"/>
    <mergeCell ref="AC45:AH45"/>
    <mergeCell ref="AC46:AH46"/>
    <mergeCell ref="AC47:AH47"/>
    <mergeCell ref="AC48:AH48"/>
    <mergeCell ref="AC49:AH49"/>
    <mergeCell ref="AC50:AH50"/>
    <mergeCell ref="AC51:AH51"/>
    <mergeCell ref="AC52:AH52"/>
    <mergeCell ref="AC53:AH53"/>
    <mergeCell ref="AC54:AH54"/>
    <mergeCell ref="AC56:AH56"/>
    <mergeCell ref="AC57:AH57"/>
    <mergeCell ref="AC58:AH58"/>
    <mergeCell ref="AC59:AH59"/>
    <mergeCell ref="AC60:AH60"/>
    <mergeCell ref="AC61:AH61"/>
    <mergeCell ref="AQ12:AT12"/>
    <mergeCell ref="AQ13:AT13"/>
    <mergeCell ref="AQ14:AT14"/>
    <mergeCell ref="AQ15:AT15"/>
    <mergeCell ref="AQ16:AT16"/>
    <mergeCell ref="AQ17:AT17"/>
    <mergeCell ref="AQ18:AT18"/>
    <mergeCell ref="AQ19:AT19"/>
    <mergeCell ref="AQ20:AT20"/>
    <mergeCell ref="AQ21:AT21"/>
    <mergeCell ref="AQ23:AT23"/>
    <mergeCell ref="AQ24:AT24"/>
    <mergeCell ref="AQ25:AT25"/>
    <mergeCell ref="AQ26:AT26"/>
    <mergeCell ref="AQ27:AT27"/>
    <mergeCell ref="AQ28:AT28"/>
    <mergeCell ref="AQ29:AT29"/>
    <mergeCell ref="AQ30:AT30"/>
    <mergeCell ref="AQ31:AT31"/>
    <mergeCell ref="AQ32:AT32"/>
    <mergeCell ref="AQ34:AT34"/>
    <mergeCell ref="AQ35:AT35"/>
    <mergeCell ref="AQ36:AT36"/>
    <mergeCell ref="AQ37:AT37"/>
    <mergeCell ref="AQ38:AT38"/>
    <mergeCell ref="AQ39:AT39"/>
    <mergeCell ref="AQ40:AT40"/>
    <mergeCell ref="AQ41:AT41"/>
    <mergeCell ref="AQ42:AT42"/>
    <mergeCell ref="AQ43:AT43"/>
    <mergeCell ref="AQ45:AT45"/>
    <mergeCell ref="AQ46:AT46"/>
    <mergeCell ref="AQ47:AT47"/>
    <mergeCell ref="AQ48:AT48"/>
    <mergeCell ref="AQ49:AT49"/>
    <mergeCell ref="AQ50:AT50"/>
    <mergeCell ref="AQ51:AT51"/>
    <mergeCell ref="AQ52:AT52"/>
    <mergeCell ref="AQ53:AT53"/>
    <mergeCell ref="AQ54:AT54"/>
    <mergeCell ref="AQ56:AT56"/>
    <mergeCell ref="AQ57:AT57"/>
    <mergeCell ref="AQ58:AT58"/>
    <mergeCell ref="AQ59:AT59"/>
    <mergeCell ref="AQ60:AT60"/>
    <mergeCell ref="AQ61:AT61"/>
    <mergeCell ref="AJ15:AN15"/>
    <mergeCell ref="AJ16:AN16"/>
    <mergeCell ref="AJ17:AN17"/>
    <mergeCell ref="AJ18:AN18"/>
    <mergeCell ref="AJ19:AN19"/>
    <mergeCell ref="AJ20:AN20"/>
    <mergeCell ref="AJ21:AN21"/>
    <mergeCell ref="AJ23:AN23"/>
    <mergeCell ref="AJ24:AN24"/>
    <mergeCell ref="AJ25:AN25"/>
    <mergeCell ref="AJ26:AN26"/>
    <mergeCell ref="AJ27:AN27"/>
    <mergeCell ref="AJ28:AN28"/>
    <mergeCell ref="AJ29:AN29"/>
    <mergeCell ref="AJ30:AN30"/>
    <mergeCell ref="AJ31:AN31"/>
    <mergeCell ref="AJ32:AN32"/>
    <mergeCell ref="AJ34:AN34"/>
    <mergeCell ref="AJ35:AN35"/>
    <mergeCell ref="AJ36:AN36"/>
    <mergeCell ref="AJ37:AN37"/>
    <mergeCell ref="AJ38:AN38"/>
    <mergeCell ref="AJ39:AN39"/>
    <mergeCell ref="AJ40:AN40"/>
    <mergeCell ref="AJ41:AN41"/>
    <mergeCell ref="AJ42:AN42"/>
    <mergeCell ref="AJ43:AN43"/>
    <mergeCell ref="AJ45:AN45"/>
    <mergeCell ref="AJ46:AN46"/>
    <mergeCell ref="AJ47:AN47"/>
    <mergeCell ref="AJ48:AN48"/>
    <mergeCell ref="AJ49:AN49"/>
    <mergeCell ref="AJ50:AN50"/>
    <mergeCell ref="AJ51:AN51"/>
    <mergeCell ref="AJ52:AN52"/>
    <mergeCell ref="AJ53:AN53"/>
    <mergeCell ref="AJ54:AN54"/>
    <mergeCell ref="AJ56:AN56"/>
    <mergeCell ref="AJ57:AN57"/>
    <mergeCell ref="AJ58:AN58"/>
    <mergeCell ref="AJ59:AN59"/>
    <mergeCell ref="AJ60:AN60"/>
    <mergeCell ref="AJ61:AN61"/>
    <mergeCell ref="AX12:BC12"/>
    <mergeCell ref="AX13:BC13"/>
    <mergeCell ref="AX14:BC14"/>
    <mergeCell ref="AX15:BC15"/>
    <mergeCell ref="AX16:BC16"/>
    <mergeCell ref="AX17:BC17"/>
    <mergeCell ref="AX18:BC18"/>
    <mergeCell ref="AX19:BC19"/>
    <mergeCell ref="AX20:BC20"/>
    <mergeCell ref="AX21:BC21"/>
    <mergeCell ref="AX23:BC23"/>
    <mergeCell ref="AX24:BC24"/>
    <mergeCell ref="AX25:BC25"/>
    <mergeCell ref="AX26:BC26"/>
    <mergeCell ref="AX27:BC27"/>
    <mergeCell ref="AX28:BC28"/>
    <mergeCell ref="AX29:BC29"/>
    <mergeCell ref="AX30:BC30"/>
    <mergeCell ref="AX31:BC31"/>
    <mergeCell ref="AX32:BC32"/>
    <mergeCell ref="AX34:BC34"/>
    <mergeCell ref="AX35:BC35"/>
    <mergeCell ref="AX36:BC36"/>
    <mergeCell ref="AX37:BC37"/>
    <mergeCell ref="AX38:BC38"/>
    <mergeCell ref="AX39:BC39"/>
    <mergeCell ref="AX40:BC40"/>
    <mergeCell ref="AX41:BC41"/>
    <mergeCell ref="AX42:BC42"/>
    <mergeCell ref="AX43:BC43"/>
    <mergeCell ref="AX45:BC45"/>
    <mergeCell ref="AX46:BC46"/>
    <mergeCell ref="AX47:BC47"/>
    <mergeCell ref="AX48:BC48"/>
    <mergeCell ref="AX49:BC49"/>
    <mergeCell ref="AX50:BC50"/>
    <mergeCell ref="AX51:BC51"/>
    <mergeCell ref="AX52:BC52"/>
    <mergeCell ref="AX53:BC53"/>
    <mergeCell ref="AX54:BC54"/>
    <mergeCell ref="AX56:BC56"/>
    <mergeCell ref="AX57:BC57"/>
    <mergeCell ref="AX58:BC58"/>
    <mergeCell ref="AX59:BC59"/>
    <mergeCell ref="AX60:BC60"/>
    <mergeCell ref="AX61:BC61"/>
    <mergeCell ref="BE12:BH12"/>
    <mergeCell ref="BE13:BH13"/>
    <mergeCell ref="BE14:BH14"/>
    <mergeCell ref="BE15:BH15"/>
    <mergeCell ref="BE16:BH16"/>
    <mergeCell ref="BE17:BH17"/>
    <mergeCell ref="BE18:BH18"/>
    <mergeCell ref="BE19:BH19"/>
    <mergeCell ref="BE20:BH20"/>
    <mergeCell ref="BE21:BH21"/>
    <mergeCell ref="BE31:BH31"/>
    <mergeCell ref="BE32:BH32"/>
    <mergeCell ref="BE41:BH41"/>
    <mergeCell ref="BE42:BH42"/>
    <mergeCell ref="BE43:BH43"/>
    <mergeCell ref="BE45:BH45"/>
    <mergeCell ref="BE46:BH46"/>
    <mergeCell ref="BE47:BH47"/>
    <mergeCell ref="BE48:BH48"/>
    <mergeCell ref="BE49:BH49"/>
    <mergeCell ref="BE50:BH50"/>
    <mergeCell ref="BE51:BH51"/>
    <mergeCell ref="BL12:BP12"/>
    <mergeCell ref="BL13:BP13"/>
    <mergeCell ref="BL14:BP14"/>
    <mergeCell ref="BL15:BP15"/>
    <mergeCell ref="BL16:BP16"/>
    <mergeCell ref="BL17:BP17"/>
    <mergeCell ref="BL18:BP18"/>
    <mergeCell ref="BL19:BP19"/>
    <mergeCell ref="BL20:BP20"/>
    <mergeCell ref="BL21:BP21"/>
    <mergeCell ref="BE23:BH23"/>
    <mergeCell ref="BE24:BH24"/>
    <mergeCell ref="BE25:BH25"/>
    <mergeCell ref="BE26:BH26"/>
    <mergeCell ref="BE27:BH27"/>
    <mergeCell ref="BE28:BH28"/>
    <mergeCell ref="BE29:BH29"/>
    <mergeCell ref="BE30:BH30"/>
    <mergeCell ref="BL23:BP23"/>
    <mergeCell ref="BL24:BP24"/>
    <mergeCell ref="BL25:BP25"/>
    <mergeCell ref="BL26:BP26"/>
    <mergeCell ref="BL27:BP27"/>
    <mergeCell ref="BL28:BP28"/>
    <mergeCell ref="BL29:BP29"/>
    <mergeCell ref="BL30:BP30"/>
    <mergeCell ref="BL31:BP31"/>
    <mergeCell ref="BL32:BP32"/>
    <mergeCell ref="BE34:BH34"/>
    <mergeCell ref="BE35:BH35"/>
    <mergeCell ref="BE36:BH36"/>
    <mergeCell ref="BE37:BH37"/>
    <mergeCell ref="BE38:BH38"/>
    <mergeCell ref="BE39:BH39"/>
    <mergeCell ref="BE40:BH40"/>
    <mergeCell ref="BL34:BP34"/>
    <mergeCell ref="BL35:BP35"/>
    <mergeCell ref="BL36:BP36"/>
    <mergeCell ref="BL37:BP37"/>
    <mergeCell ref="BL38:BP38"/>
    <mergeCell ref="BL39:BP39"/>
    <mergeCell ref="BL40:BP40"/>
    <mergeCell ref="BE52:BH52"/>
    <mergeCell ref="BE53:BH53"/>
    <mergeCell ref="BE54:BH54"/>
    <mergeCell ref="BE56:BH56"/>
    <mergeCell ref="BE57:BH57"/>
    <mergeCell ref="BE58:BH58"/>
    <mergeCell ref="BE59:BH59"/>
    <mergeCell ref="BE60:BH60"/>
    <mergeCell ref="BE61:BH61"/>
    <mergeCell ref="BL41:BP41"/>
    <mergeCell ref="BL42:BP42"/>
    <mergeCell ref="BL43:BP43"/>
    <mergeCell ref="BL45:BP45"/>
    <mergeCell ref="BL46:BP46"/>
    <mergeCell ref="BL47:BP47"/>
    <mergeCell ref="BL48:BP48"/>
    <mergeCell ref="BL49:BP49"/>
    <mergeCell ref="BL50:BP50"/>
    <mergeCell ref="BL51:BP51"/>
    <mergeCell ref="BL52:BP52"/>
    <mergeCell ref="BL53:BP53"/>
    <mergeCell ref="BL54:BP54"/>
    <mergeCell ref="BL56:BP56"/>
    <mergeCell ref="BL57:BP57"/>
    <mergeCell ref="BL58:BP58"/>
    <mergeCell ref="BL59:BP59"/>
    <mergeCell ref="BL60:BP60"/>
    <mergeCell ref="BL61:BP61"/>
    <mergeCell ref="CI12:CN12"/>
    <mergeCell ref="CI13:CN13"/>
    <mergeCell ref="CI14:CN14"/>
    <mergeCell ref="CI15:CN15"/>
    <mergeCell ref="CI16:CN16"/>
    <mergeCell ref="CI17:CN17"/>
    <mergeCell ref="CI18:CN18"/>
    <mergeCell ref="CI19:CN19"/>
    <mergeCell ref="CI20:CN20"/>
    <mergeCell ref="CI21:CN21"/>
    <mergeCell ref="CI31:CN31"/>
    <mergeCell ref="CI32:CN32"/>
    <mergeCell ref="CI34:CN34"/>
    <mergeCell ref="CI35:CN35"/>
    <mergeCell ref="CI36:CN36"/>
    <mergeCell ref="CI37:CN37"/>
    <mergeCell ref="CI38:CN38"/>
    <mergeCell ref="CI39:CN39"/>
    <mergeCell ref="CI40:CN40"/>
    <mergeCell ref="CI41:CN41"/>
    <mergeCell ref="CI42:CN42"/>
    <mergeCell ref="CI43:CN43"/>
    <mergeCell ref="CI44:CN44"/>
    <mergeCell ref="BU9:CH10"/>
    <mergeCell ref="CI23:CN23"/>
    <mergeCell ref="CI24:CN24"/>
    <mergeCell ref="CI25:CN25"/>
    <mergeCell ref="CI26:CN26"/>
    <mergeCell ref="CI27:CN27"/>
    <mergeCell ref="CI28:CN28"/>
    <mergeCell ref="CI29:CN29"/>
    <mergeCell ref="CI30:CN30"/>
    <mergeCell ref="CB18:CH18"/>
    <mergeCell ref="CB19:CH19"/>
    <mergeCell ref="CB20:CH20"/>
    <mergeCell ref="CB21:CH21"/>
    <mergeCell ref="CB23:CH23"/>
    <mergeCell ref="CB24:CH24"/>
    <mergeCell ref="CB12:CH12"/>
    <mergeCell ref="CB13:CH13"/>
    <mergeCell ref="CB14:CH14"/>
    <mergeCell ref="CB15:CH15"/>
    <mergeCell ref="CB16:CH16"/>
    <mergeCell ref="CB17:CH17"/>
    <mergeCell ref="CI45:CN45"/>
    <mergeCell ref="CI46:CN46"/>
    <mergeCell ref="CI47:CN47"/>
    <mergeCell ref="CI48:CN48"/>
    <mergeCell ref="CI49:CN49"/>
    <mergeCell ref="CP12:CU12"/>
    <mergeCell ref="CP13:CU13"/>
    <mergeCell ref="CP14:CU14"/>
    <mergeCell ref="CP15:CU15"/>
    <mergeCell ref="CP16:CU16"/>
    <mergeCell ref="CP17:CU17"/>
    <mergeCell ref="CP18:CU18"/>
    <mergeCell ref="CP19:CU19"/>
    <mergeCell ref="CP20:CU20"/>
    <mergeCell ref="CP21:CU21"/>
    <mergeCell ref="CP23:CU23"/>
    <mergeCell ref="CP24:CU24"/>
    <mergeCell ref="CP25:CU25"/>
    <mergeCell ref="CP26:CU26"/>
    <mergeCell ref="CP27:CU27"/>
    <mergeCell ref="CP28:CU28"/>
    <mergeCell ref="CP29:CU29"/>
    <mergeCell ref="CP30:CU30"/>
    <mergeCell ref="CP31:CU31"/>
    <mergeCell ref="CP32:CU32"/>
    <mergeCell ref="CP34:CU34"/>
    <mergeCell ref="CP35:CU35"/>
    <mergeCell ref="CP36:CU36"/>
    <mergeCell ref="CP37:CU37"/>
    <mergeCell ref="CP38:CU38"/>
    <mergeCell ref="CP39:CU39"/>
    <mergeCell ref="CP40:CU40"/>
    <mergeCell ref="CP41:CU41"/>
    <mergeCell ref="CP42:CU42"/>
    <mergeCell ref="CP43:CU43"/>
    <mergeCell ref="CP44:CU44"/>
    <mergeCell ref="CP45:CU45"/>
    <mergeCell ref="CP46:CU46"/>
    <mergeCell ref="CP47:CU47"/>
    <mergeCell ref="CP48:CU48"/>
    <mergeCell ref="CP49:CU49"/>
    <mergeCell ref="CW12:DB12"/>
    <mergeCell ref="CW13:DB13"/>
    <mergeCell ref="CW14:DB14"/>
    <mergeCell ref="CW15:DB15"/>
    <mergeCell ref="CW16:DB16"/>
    <mergeCell ref="CW17:DB17"/>
    <mergeCell ref="CW18:DB18"/>
    <mergeCell ref="CW19:DB19"/>
    <mergeCell ref="CW20:DB20"/>
    <mergeCell ref="CW21:DB21"/>
    <mergeCell ref="CW23:DB23"/>
    <mergeCell ref="CW24:DB24"/>
    <mergeCell ref="CW25:DB25"/>
    <mergeCell ref="CW26:DB26"/>
    <mergeCell ref="CW27:DB27"/>
    <mergeCell ref="CW28:DB28"/>
    <mergeCell ref="CW29:DB29"/>
    <mergeCell ref="CW30:DB30"/>
    <mergeCell ref="CW31:DB31"/>
    <mergeCell ref="CW32:DB32"/>
    <mergeCell ref="CW34:DB34"/>
    <mergeCell ref="CW35:DB35"/>
    <mergeCell ref="CW36:DB36"/>
    <mergeCell ref="CW37:DB37"/>
    <mergeCell ref="CW38:DB38"/>
    <mergeCell ref="CW39:DB39"/>
    <mergeCell ref="CW40:DB40"/>
    <mergeCell ref="CW41:DB41"/>
    <mergeCell ref="CW42:DB42"/>
    <mergeCell ref="CW43:DB43"/>
    <mergeCell ref="CW44:DB44"/>
    <mergeCell ref="CW45:DB45"/>
    <mergeCell ref="CW46:DB46"/>
    <mergeCell ref="CW47:DB47"/>
    <mergeCell ref="CW48:DB48"/>
    <mergeCell ref="CW49:DB49"/>
    <mergeCell ref="DD12:DH12"/>
    <mergeCell ref="DD13:DH13"/>
    <mergeCell ref="DD14:DH14"/>
    <mergeCell ref="DD15:DH15"/>
    <mergeCell ref="DD16:DH16"/>
    <mergeCell ref="DD17:DH17"/>
    <mergeCell ref="DD18:DH18"/>
    <mergeCell ref="DD19:DH19"/>
    <mergeCell ref="DD20:DH20"/>
    <mergeCell ref="DD21:DH21"/>
    <mergeCell ref="DD23:DH23"/>
    <mergeCell ref="DD24:DH24"/>
    <mergeCell ref="DD25:DH25"/>
    <mergeCell ref="DD26:DH26"/>
    <mergeCell ref="DD27:DH27"/>
    <mergeCell ref="DD28:DH28"/>
    <mergeCell ref="DD29:DH29"/>
    <mergeCell ref="DD30:DH30"/>
    <mergeCell ref="DD31:DH31"/>
    <mergeCell ref="DD32:DH32"/>
    <mergeCell ref="DD34:DH34"/>
    <mergeCell ref="DD35:DH35"/>
    <mergeCell ref="DD36:DH36"/>
    <mergeCell ref="DD37:DH37"/>
    <mergeCell ref="DD38:DH38"/>
    <mergeCell ref="DD39:DH39"/>
    <mergeCell ref="DD40:DH40"/>
    <mergeCell ref="DD41:DH41"/>
    <mergeCell ref="DD42:DH42"/>
    <mergeCell ref="DD43:DH43"/>
    <mergeCell ref="DD44:DH44"/>
    <mergeCell ref="DD45:DH45"/>
    <mergeCell ref="DD46:DH46"/>
    <mergeCell ref="DD47:DH47"/>
    <mergeCell ref="DD48:DH48"/>
    <mergeCell ref="DD49:DH49"/>
    <mergeCell ref="DJ12:DM12"/>
    <mergeCell ref="DJ13:DM13"/>
    <mergeCell ref="DJ14:DM14"/>
    <mergeCell ref="DJ15:DM15"/>
    <mergeCell ref="DJ16:DM16"/>
    <mergeCell ref="DJ17:DM17"/>
    <mergeCell ref="DJ18:DM18"/>
    <mergeCell ref="DJ19:DM19"/>
    <mergeCell ref="DJ20:DM20"/>
    <mergeCell ref="DJ21:DM21"/>
    <mergeCell ref="DJ23:DM23"/>
    <mergeCell ref="DJ24:DM24"/>
    <mergeCell ref="DJ25:DM25"/>
    <mergeCell ref="DJ26:DM26"/>
    <mergeCell ref="DJ27:DM27"/>
    <mergeCell ref="DJ28:DM28"/>
    <mergeCell ref="DJ29:DM29"/>
    <mergeCell ref="DJ30:DM30"/>
    <mergeCell ref="DJ31:DM31"/>
    <mergeCell ref="DJ32:DM32"/>
    <mergeCell ref="DJ34:DM34"/>
    <mergeCell ref="DJ35:DM35"/>
    <mergeCell ref="DJ36:DM36"/>
    <mergeCell ref="DJ37:DM37"/>
    <mergeCell ref="DJ38:DM38"/>
    <mergeCell ref="DJ39:DM39"/>
    <mergeCell ref="DJ40:DM40"/>
    <mergeCell ref="DJ41:DM41"/>
    <mergeCell ref="DJ42:DM42"/>
    <mergeCell ref="DJ43:DM43"/>
    <mergeCell ref="DJ44:DM44"/>
    <mergeCell ref="DJ45:DM45"/>
    <mergeCell ref="DJ46:DM46"/>
    <mergeCell ref="DJ47:DM47"/>
    <mergeCell ref="DJ48:DM48"/>
    <mergeCell ref="DJ49:DM49"/>
    <mergeCell ref="DQ12:DV12"/>
    <mergeCell ref="DQ13:DV13"/>
    <mergeCell ref="DQ14:DV14"/>
    <mergeCell ref="DQ15:DV15"/>
    <mergeCell ref="DQ16:DV16"/>
    <mergeCell ref="DQ17:DV17"/>
    <mergeCell ref="DQ18:DV18"/>
    <mergeCell ref="DQ19:DV19"/>
    <mergeCell ref="DQ20:DV20"/>
    <mergeCell ref="DQ21:DV21"/>
    <mergeCell ref="DQ23:DV23"/>
    <mergeCell ref="DQ24:DV24"/>
    <mergeCell ref="DQ25:DV25"/>
    <mergeCell ref="DQ26:DV26"/>
    <mergeCell ref="DQ27:DV27"/>
    <mergeCell ref="DQ28:DV28"/>
    <mergeCell ref="DQ29:DV29"/>
    <mergeCell ref="DQ30:DV30"/>
    <mergeCell ref="DQ31:DV31"/>
    <mergeCell ref="DQ32:DV32"/>
    <mergeCell ref="DQ34:DV34"/>
    <mergeCell ref="DQ35:DV35"/>
    <mergeCell ref="DQ36:DV36"/>
    <mergeCell ref="DQ37:DV37"/>
    <mergeCell ref="DQ38:DV38"/>
    <mergeCell ref="DQ39:DV39"/>
    <mergeCell ref="DQ40:DV40"/>
    <mergeCell ref="DQ41:DV41"/>
    <mergeCell ref="DQ42:DV42"/>
    <mergeCell ref="DQ43:DV43"/>
    <mergeCell ref="DQ44:DV44"/>
    <mergeCell ref="DQ45:DV45"/>
    <mergeCell ref="DQ46:DV46"/>
    <mergeCell ref="DQ47:DV47"/>
    <mergeCell ref="DQ48:DV48"/>
    <mergeCell ref="DQ49:DV49"/>
    <mergeCell ref="DX12:EA12"/>
    <mergeCell ref="DX13:EA13"/>
    <mergeCell ref="DX14:EA14"/>
    <mergeCell ref="DX15:EA15"/>
    <mergeCell ref="DX16:EA16"/>
    <mergeCell ref="DX17:EA17"/>
    <mergeCell ref="DX18:EA18"/>
    <mergeCell ref="DX19:EA19"/>
    <mergeCell ref="DX20:EA20"/>
    <mergeCell ref="DX21:EA21"/>
    <mergeCell ref="DX23:EA23"/>
    <mergeCell ref="DX24:EA24"/>
    <mergeCell ref="DX25:EA25"/>
    <mergeCell ref="DX26:EA26"/>
    <mergeCell ref="DX27:EA27"/>
    <mergeCell ref="DX28:EA28"/>
    <mergeCell ref="DX29:EA29"/>
    <mergeCell ref="DX30:EA30"/>
    <mergeCell ref="DX31:EA31"/>
    <mergeCell ref="DX32:EA32"/>
    <mergeCell ref="DX34:EA34"/>
    <mergeCell ref="DX35:EA35"/>
    <mergeCell ref="DX36:EA36"/>
    <mergeCell ref="DX37:EA37"/>
    <mergeCell ref="DX38:EA38"/>
    <mergeCell ref="DX39:EA39"/>
    <mergeCell ref="DX40:EA40"/>
    <mergeCell ref="DX41:EA41"/>
    <mergeCell ref="DX42:EA42"/>
    <mergeCell ref="DX43:EA43"/>
    <mergeCell ref="DX44:EA44"/>
    <mergeCell ref="DX45:EA45"/>
    <mergeCell ref="DX46:EA46"/>
    <mergeCell ref="DX47:EA47"/>
    <mergeCell ref="DX48:EA48"/>
    <mergeCell ref="DX49:EA49"/>
    <mergeCell ref="EE12:EI12"/>
    <mergeCell ref="EE13:EI13"/>
    <mergeCell ref="EE14:EI14"/>
    <mergeCell ref="EE15:EI15"/>
    <mergeCell ref="EE16:EI16"/>
    <mergeCell ref="EE17:EI17"/>
    <mergeCell ref="EE18:EI18"/>
    <mergeCell ref="EE19:EI19"/>
    <mergeCell ref="EE20:EI20"/>
    <mergeCell ref="EE21:EI21"/>
    <mergeCell ref="EE23:EI23"/>
    <mergeCell ref="EE24:EI24"/>
    <mergeCell ref="EE25:EI25"/>
    <mergeCell ref="EE26:EI26"/>
    <mergeCell ref="EE27:EI27"/>
    <mergeCell ref="EE28:EI28"/>
    <mergeCell ref="EE29:EI29"/>
    <mergeCell ref="EE30:EI30"/>
    <mergeCell ref="EE31:EI31"/>
    <mergeCell ref="EE42:EI42"/>
    <mergeCell ref="EE43:EI43"/>
    <mergeCell ref="EE44:EI44"/>
    <mergeCell ref="EE45:EI45"/>
    <mergeCell ref="EE46:EI46"/>
    <mergeCell ref="EE47:EI47"/>
    <mergeCell ref="EE48:EI48"/>
    <mergeCell ref="EE49:EI49"/>
    <mergeCell ref="EE32:EI32"/>
    <mergeCell ref="EE34:EI34"/>
    <mergeCell ref="EE35:EI35"/>
    <mergeCell ref="EE36:EI36"/>
    <mergeCell ref="EE37:EI37"/>
    <mergeCell ref="EE38:EI38"/>
    <mergeCell ref="EE39:EI39"/>
    <mergeCell ref="EE40:EI40"/>
    <mergeCell ref="EE41:EI41"/>
    <mergeCell ref="EE50:EI50"/>
    <mergeCell ref="BU50:CA50"/>
    <mergeCell ref="CB50:CH50"/>
    <mergeCell ref="CI50:CN50"/>
    <mergeCell ref="CP50:CU50"/>
    <mergeCell ref="CW50:DB50"/>
    <mergeCell ref="DD50:DH50"/>
    <mergeCell ref="DJ50:DM50"/>
    <mergeCell ref="DQ50:DV50"/>
    <mergeCell ref="DX50:EA50"/>
    <mergeCell ref="EE52:EI52"/>
    <mergeCell ref="BU52:CA52"/>
    <mergeCell ref="CB52:CH52"/>
    <mergeCell ref="CI52:CN52"/>
    <mergeCell ref="CP52:CU52"/>
    <mergeCell ref="CW52:DB52"/>
    <mergeCell ref="DD52:DH52"/>
    <mergeCell ref="DJ52:DM52"/>
    <mergeCell ref="DQ52:DV52"/>
    <mergeCell ref="DX52:EA52"/>
    <mergeCell ref="EE53:EI53"/>
    <mergeCell ref="BU53:CA53"/>
    <mergeCell ref="CB53:CH53"/>
    <mergeCell ref="CI53:CN53"/>
    <mergeCell ref="CP53:CU53"/>
    <mergeCell ref="CW53:DB53"/>
    <mergeCell ref="DD53:DH53"/>
    <mergeCell ref="DJ53:DM53"/>
    <mergeCell ref="DQ53:DV53"/>
    <mergeCell ref="DX53:EA53"/>
    <mergeCell ref="EE56:EI56"/>
    <mergeCell ref="BU56:CA56"/>
    <mergeCell ref="CB56:CH56"/>
    <mergeCell ref="CI56:CN56"/>
    <mergeCell ref="CP56:CU56"/>
    <mergeCell ref="CW56:DB56"/>
    <mergeCell ref="DD56:DH56"/>
    <mergeCell ref="DJ56:DM56"/>
    <mergeCell ref="DQ56:DV56"/>
    <mergeCell ref="DX56:EA56"/>
  </mergeCells>
  <phoneticPr fontId="2"/>
  <pageMargins left="0.39370078740157483" right="0.19685039370078741" top="0.39370078740157483" bottom="0.19685039370078741" header="0.51181102362204722" footer="0"/>
  <pageSetup paperSize="9" pageOrder="overThenDown" orientation="portrait" r:id="rId1"/>
  <headerFooter alignWithMargins="0"/>
  <colBreaks count="1" manualBreakCount="1">
    <brk id="72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O76"/>
  <sheetViews>
    <sheetView view="pageBreakPreview" zoomScaleNormal="100" zoomScaleSheetLayoutView="100" workbookViewId="0">
      <selection sqref="A1:XFD1048576"/>
    </sheetView>
  </sheetViews>
  <sheetFormatPr defaultColWidth="9" defaultRowHeight="13.5" x14ac:dyDescent="0.15"/>
  <cols>
    <col min="1" max="144" width="1.25" style="198" customWidth="1"/>
    <col min="145" max="16384" width="9" style="198"/>
  </cols>
  <sheetData>
    <row r="1" spans="1:145" x14ac:dyDescent="0.15">
      <c r="A1" s="117" t="s">
        <v>49</v>
      </c>
      <c r="B1" s="54"/>
      <c r="C1" s="54"/>
      <c r="D1" s="54"/>
      <c r="E1" s="54"/>
      <c r="F1" s="54"/>
      <c r="G1" s="54"/>
      <c r="H1" s="54"/>
      <c r="I1" s="54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G1" s="54"/>
      <c r="EH1" s="54"/>
      <c r="EI1" s="54"/>
      <c r="EJ1" s="54"/>
      <c r="EK1" s="54"/>
      <c r="EL1" s="54"/>
      <c r="EM1" s="54"/>
      <c r="EN1" s="106" t="s">
        <v>356</v>
      </c>
    </row>
    <row r="2" spans="1:145" x14ac:dyDescent="0.15"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</row>
    <row r="3" spans="1:145" x14ac:dyDescent="0.15">
      <c r="A3" s="55"/>
      <c r="B3" s="55"/>
      <c r="C3" s="55"/>
      <c r="D3" s="55"/>
      <c r="E3" s="55"/>
      <c r="F3" s="55"/>
      <c r="G3" s="55"/>
      <c r="H3" s="55"/>
      <c r="I3" s="55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</row>
    <row r="4" spans="1:145" ht="21" customHeight="1" x14ac:dyDescent="0.15">
      <c r="A4" s="363" t="s">
        <v>48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  <c r="AV4" s="363"/>
      <c r="AW4" s="363"/>
      <c r="AX4" s="363"/>
      <c r="AY4" s="363"/>
      <c r="AZ4" s="363"/>
      <c r="BA4" s="363"/>
      <c r="BB4" s="363"/>
      <c r="BC4" s="363"/>
      <c r="BD4" s="363"/>
      <c r="BE4" s="363"/>
      <c r="BF4" s="363"/>
      <c r="BG4" s="363"/>
      <c r="BH4" s="363"/>
      <c r="BI4" s="363"/>
      <c r="BJ4" s="363"/>
      <c r="BK4" s="363"/>
      <c r="BL4" s="363"/>
      <c r="BM4" s="363"/>
      <c r="BN4" s="363"/>
      <c r="BO4" s="363"/>
      <c r="BP4" s="363"/>
      <c r="BQ4" s="363"/>
      <c r="BR4" s="363"/>
      <c r="BS4" s="363"/>
      <c r="BT4" s="363"/>
      <c r="BU4" s="363" t="s">
        <v>47</v>
      </c>
      <c r="BV4" s="363"/>
      <c r="BW4" s="363"/>
      <c r="BX4" s="363"/>
      <c r="BY4" s="363"/>
      <c r="BZ4" s="363"/>
      <c r="CA4" s="363"/>
      <c r="CB4" s="363"/>
      <c r="CC4" s="363"/>
      <c r="CD4" s="363"/>
      <c r="CE4" s="363"/>
      <c r="CF4" s="363"/>
      <c r="CG4" s="363"/>
      <c r="CH4" s="363"/>
      <c r="CI4" s="363"/>
      <c r="CJ4" s="363"/>
      <c r="CK4" s="363"/>
      <c r="CL4" s="363"/>
      <c r="CM4" s="363"/>
      <c r="CN4" s="363"/>
      <c r="CO4" s="363"/>
      <c r="CP4" s="363"/>
      <c r="CQ4" s="363"/>
      <c r="CR4" s="363"/>
      <c r="CS4" s="363"/>
      <c r="CT4" s="363"/>
      <c r="CU4" s="363"/>
      <c r="CV4" s="363"/>
      <c r="CW4" s="363"/>
      <c r="CX4" s="363"/>
      <c r="CY4" s="363"/>
      <c r="CZ4" s="363"/>
      <c r="DA4" s="363"/>
      <c r="DB4" s="363"/>
      <c r="DC4" s="363"/>
      <c r="DD4" s="363"/>
      <c r="DE4" s="363"/>
      <c r="DF4" s="363"/>
      <c r="DG4" s="363"/>
      <c r="DH4" s="363"/>
      <c r="DI4" s="363"/>
      <c r="DJ4" s="363"/>
      <c r="DK4" s="363"/>
      <c r="DL4" s="363"/>
      <c r="DM4" s="363"/>
      <c r="DN4" s="363"/>
      <c r="DO4" s="363"/>
      <c r="DP4" s="363"/>
      <c r="DQ4" s="363"/>
      <c r="DR4" s="363"/>
      <c r="DS4" s="363"/>
      <c r="DT4" s="363"/>
      <c r="DU4" s="363"/>
      <c r="DV4" s="363"/>
      <c r="DW4" s="363"/>
      <c r="DX4" s="363"/>
      <c r="DY4" s="363"/>
      <c r="DZ4" s="363"/>
      <c r="EA4" s="363"/>
      <c r="EB4" s="363"/>
      <c r="EC4" s="363"/>
      <c r="ED4" s="363"/>
      <c r="EE4" s="363"/>
      <c r="EF4" s="363"/>
      <c r="EG4" s="363"/>
      <c r="EH4" s="363"/>
      <c r="EI4" s="363"/>
      <c r="EJ4" s="363"/>
      <c r="EK4" s="363"/>
      <c r="EL4" s="363"/>
      <c r="EM4" s="363"/>
      <c r="EN4" s="363"/>
    </row>
    <row r="5" spans="1:145" x14ac:dyDescent="0.1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</row>
    <row r="6" spans="1:145" x14ac:dyDescent="0.1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O6" s="200"/>
      <c r="DP6" s="200"/>
      <c r="DQ6" s="200"/>
      <c r="DR6" s="200"/>
      <c r="DS6" s="200"/>
      <c r="DT6" s="200"/>
      <c r="DU6" s="200"/>
      <c r="DV6" s="200"/>
      <c r="DW6" s="200"/>
      <c r="DX6" s="200"/>
      <c r="DY6" s="200"/>
      <c r="DZ6" s="200"/>
      <c r="EA6" s="200"/>
      <c r="EB6" s="200"/>
      <c r="EC6" s="200"/>
      <c r="ED6" s="200"/>
      <c r="EE6" s="200"/>
      <c r="EF6" s="200"/>
      <c r="EG6" s="200"/>
      <c r="EH6" s="200"/>
      <c r="EI6" s="200"/>
      <c r="EJ6" s="200"/>
      <c r="EK6" s="200"/>
      <c r="EL6" s="200"/>
      <c r="EM6" s="200"/>
      <c r="EN6" s="501" t="s">
        <v>422</v>
      </c>
    </row>
    <row r="7" spans="1:145" s="199" customFormat="1" ht="15.75" customHeight="1" x14ac:dyDescent="0.15">
      <c r="A7" s="361" t="s">
        <v>46</v>
      </c>
      <c r="B7" s="361"/>
      <c r="C7" s="361"/>
      <c r="D7" s="361"/>
      <c r="E7" s="361"/>
      <c r="F7" s="361"/>
      <c r="G7" s="361"/>
      <c r="H7" s="361"/>
      <c r="I7" s="362"/>
      <c r="J7" s="360" t="s">
        <v>42</v>
      </c>
      <c r="K7" s="361"/>
      <c r="L7" s="361"/>
      <c r="M7" s="361"/>
      <c r="N7" s="361"/>
      <c r="O7" s="361"/>
      <c r="P7" s="361"/>
      <c r="Q7" s="361"/>
      <c r="R7" s="362"/>
      <c r="S7" s="360" t="s">
        <v>44</v>
      </c>
      <c r="T7" s="361"/>
      <c r="U7" s="361"/>
      <c r="V7" s="361"/>
      <c r="W7" s="361"/>
      <c r="X7" s="361"/>
      <c r="Y7" s="361"/>
      <c r="Z7" s="361"/>
      <c r="AA7" s="362"/>
      <c r="AB7" s="360" t="s">
        <v>43</v>
      </c>
      <c r="AC7" s="361"/>
      <c r="AD7" s="361"/>
      <c r="AE7" s="361"/>
      <c r="AF7" s="361"/>
      <c r="AG7" s="361"/>
      <c r="AH7" s="361"/>
      <c r="AI7" s="361"/>
      <c r="AJ7" s="362"/>
      <c r="AK7" s="360" t="s">
        <v>45</v>
      </c>
      <c r="AL7" s="361"/>
      <c r="AM7" s="361"/>
      <c r="AN7" s="361"/>
      <c r="AO7" s="361"/>
      <c r="AP7" s="361"/>
      <c r="AQ7" s="361"/>
      <c r="AR7" s="361"/>
      <c r="AS7" s="362"/>
      <c r="AT7" s="360" t="s">
        <v>42</v>
      </c>
      <c r="AU7" s="361"/>
      <c r="AV7" s="361"/>
      <c r="AW7" s="361"/>
      <c r="AX7" s="361"/>
      <c r="AY7" s="361"/>
      <c r="AZ7" s="361"/>
      <c r="BA7" s="361"/>
      <c r="BB7" s="362"/>
      <c r="BC7" s="360" t="s">
        <v>44</v>
      </c>
      <c r="BD7" s="361"/>
      <c r="BE7" s="361"/>
      <c r="BF7" s="361"/>
      <c r="BG7" s="361"/>
      <c r="BH7" s="361"/>
      <c r="BI7" s="361"/>
      <c r="BJ7" s="361"/>
      <c r="BK7" s="362"/>
      <c r="BL7" s="360" t="s">
        <v>43</v>
      </c>
      <c r="BM7" s="361"/>
      <c r="BN7" s="361"/>
      <c r="BO7" s="361"/>
      <c r="BP7" s="361"/>
      <c r="BQ7" s="361"/>
      <c r="BR7" s="361"/>
      <c r="BS7" s="361"/>
      <c r="BT7" s="361"/>
      <c r="BU7" s="361" t="s">
        <v>45</v>
      </c>
      <c r="BV7" s="361"/>
      <c r="BW7" s="361"/>
      <c r="BX7" s="361"/>
      <c r="BY7" s="361"/>
      <c r="BZ7" s="361"/>
      <c r="CA7" s="361"/>
      <c r="CB7" s="361"/>
      <c r="CC7" s="362"/>
      <c r="CD7" s="360" t="s">
        <v>42</v>
      </c>
      <c r="CE7" s="361"/>
      <c r="CF7" s="361"/>
      <c r="CG7" s="361"/>
      <c r="CH7" s="361"/>
      <c r="CI7" s="361"/>
      <c r="CJ7" s="361"/>
      <c r="CK7" s="361"/>
      <c r="CL7" s="362"/>
      <c r="CM7" s="360" t="s">
        <v>44</v>
      </c>
      <c r="CN7" s="361"/>
      <c r="CO7" s="361"/>
      <c r="CP7" s="361"/>
      <c r="CQ7" s="361"/>
      <c r="CR7" s="361"/>
      <c r="CS7" s="361"/>
      <c r="CT7" s="361"/>
      <c r="CU7" s="362"/>
      <c r="CV7" s="360" t="s">
        <v>43</v>
      </c>
      <c r="CW7" s="361"/>
      <c r="CX7" s="361"/>
      <c r="CY7" s="361"/>
      <c r="CZ7" s="361"/>
      <c r="DA7" s="361"/>
      <c r="DB7" s="361"/>
      <c r="DC7" s="361"/>
      <c r="DD7" s="362"/>
      <c r="DE7" s="360" t="s">
        <v>45</v>
      </c>
      <c r="DF7" s="361"/>
      <c r="DG7" s="361"/>
      <c r="DH7" s="361"/>
      <c r="DI7" s="361"/>
      <c r="DJ7" s="361"/>
      <c r="DK7" s="361"/>
      <c r="DL7" s="361"/>
      <c r="DM7" s="362"/>
      <c r="DN7" s="360" t="s">
        <v>42</v>
      </c>
      <c r="DO7" s="361"/>
      <c r="DP7" s="361"/>
      <c r="DQ7" s="361"/>
      <c r="DR7" s="361"/>
      <c r="DS7" s="361"/>
      <c r="DT7" s="361"/>
      <c r="DU7" s="361"/>
      <c r="DV7" s="362"/>
      <c r="DW7" s="360" t="s">
        <v>44</v>
      </c>
      <c r="DX7" s="361"/>
      <c r="DY7" s="361"/>
      <c r="DZ7" s="361"/>
      <c r="EA7" s="361"/>
      <c r="EB7" s="361"/>
      <c r="EC7" s="361"/>
      <c r="ED7" s="361"/>
      <c r="EE7" s="362"/>
      <c r="EF7" s="360" t="s">
        <v>43</v>
      </c>
      <c r="EG7" s="361"/>
      <c r="EH7" s="361"/>
      <c r="EI7" s="361"/>
      <c r="EJ7" s="361"/>
      <c r="EK7" s="361"/>
      <c r="EL7" s="361"/>
      <c r="EM7" s="361"/>
      <c r="EN7" s="361"/>
      <c r="EO7" s="53"/>
    </row>
    <row r="8" spans="1:145" s="199" customFormat="1" ht="15.75" customHeight="1" x14ac:dyDescent="0.15">
      <c r="A8" s="201"/>
      <c r="B8" s="201"/>
      <c r="C8" s="201"/>
      <c r="D8" s="201"/>
      <c r="E8" s="201"/>
      <c r="F8" s="201"/>
      <c r="G8" s="201"/>
      <c r="H8" s="201"/>
      <c r="I8" s="202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4"/>
      <c r="AL8" s="201"/>
      <c r="AM8" s="201"/>
      <c r="AN8" s="201"/>
      <c r="AO8" s="201"/>
      <c r="AP8" s="201"/>
      <c r="AQ8" s="201"/>
      <c r="AR8" s="201"/>
      <c r="AS8" s="202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1"/>
      <c r="BV8" s="201"/>
      <c r="BW8" s="201"/>
      <c r="BX8" s="201"/>
      <c r="BY8" s="201"/>
      <c r="BZ8" s="201"/>
      <c r="CA8" s="201"/>
      <c r="CB8" s="201"/>
      <c r="CC8" s="202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3"/>
      <c r="CO8" s="203"/>
      <c r="CP8" s="203"/>
      <c r="CQ8" s="203"/>
      <c r="CR8" s="203"/>
      <c r="CS8" s="203"/>
      <c r="CT8" s="203"/>
      <c r="CU8" s="203"/>
      <c r="CV8" s="203"/>
      <c r="CW8" s="203"/>
      <c r="CX8" s="203"/>
      <c r="CY8" s="203"/>
      <c r="CZ8" s="203"/>
      <c r="DA8" s="203"/>
      <c r="DB8" s="203"/>
      <c r="DC8" s="203"/>
      <c r="DD8" s="203"/>
      <c r="DE8" s="204"/>
      <c r="DF8" s="201"/>
      <c r="DG8" s="201"/>
      <c r="DH8" s="201"/>
      <c r="DI8" s="201"/>
      <c r="DJ8" s="201"/>
      <c r="DK8" s="201"/>
      <c r="DL8" s="201"/>
      <c r="DM8" s="202"/>
      <c r="DN8" s="203"/>
      <c r="DO8" s="203"/>
      <c r="DP8" s="203"/>
      <c r="DQ8" s="203"/>
      <c r="DR8" s="203"/>
      <c r="DS8" s="203"/>
      <c r="DT8" s="203"/>
      <c r="DU8" s="203"/>
      <c r="DV8" s="203"/>
      <c r="DW8" s="203"/>
      <c r="DX8" s="203"/>
      <c r="DY8" s="203"/>
      <c r="DZ8" s="203"/>
      <c r="EA8" s="203"/>
      <c r="EB8" s="203"/>
      <c r="EC8" s="203"/>
      <c r="ED8" s="203"/>
      <c r="EE8" s="203"/>
      <c r="EF8" s="203"/>
      <c r="EG8" s="203"/>
      <c r="EH8" s="203"/>
      <c r="EI8" s="203"/>
      <c r="EJ8" s="203"/>
      <c r="EK8" s="203"/>
      <c r="EL8" s="203"/>
      <c r="EM8" s="203"/>
      <c r="EN8" s="203"/>
      <c r="EO8" s="53"/>
    </row>
    <row r="9" spans="1:145" s="199" customFormat="1" ht="15.75" customHeight="1" x14ac:dyDescent="0.15">
      <c r="A9" s="364" t="s">
        <v>42</v>
      </c>
      <c r="B9" s="364"/>
      <c r="C9" s="364"/>
      <c r="D9" s="364"/>
      <c r="E9" s="364"/>
      <c r="F9" s="364"/>
      <c r="G9" s="364"/>
      <c r="H9" s="364"/>
      <c r="I9" s="364"/>
      <c r="J9" s="502">
        <v>124584</v>
      </c>
      <c r="K9" s="503"/>
      <c r="L9" s="503"/>
      <c r="M9" s="503"/>
      <c r="N9" s="503"/>
      <c r="O9" s="503"/>
      <c r="P9" s="503"/>
      <c r="Q9" s="504"/>
      <c r="R9" s="505"/>
      <c r="S9" s="502">
        <v>61761</v>
      </c>
      <c r="T9" s="502"/>
      <c r="U9" s="502"/>
      <c r="V9" s="502"/>
      <c r="W9" s="502"/>
      <c r="X9" s="502"/>
      <c r="Y9" s="502"/>
      <c r="Z9" s="506"/>
      <c r="AA9" s="507"/>
      <c r="AB9" s="502">
        <v>62823</v>
      </c>
      <c r="AC9" s="502"/>
      <c r="AD9" s="502"/>
      <c r="AE9" s="502"/>
      <c r="AF9" s="502"/>
      <c r="AG9" s="502"/>
      <c r="AH9" s="502"/>
      <c r="AI9" s="205"/>
      <c r="AJ9" s="206"/>
      <c r="AK9" s="207"/>
      <c r="AL9" s="203"/>
      <c r="AM9" s="203"/>
      <c r="AN9" s="203"/>
      <c r="AO9" s="203"/>
      <c r="AP9" s="203"/>
      <c r="AQ9" s="203"/>
      <c r="AR9" s="203"/>
      <c r="AS9" s="208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209"/>
      <c r="BR9" s="209"/>
      <c r="BS9" s="209"/>
      <c r="BT9" s="209"/>
      <c r="BU9" s="203"/>
      <c r="BV9" s="203"/>
      <c r="BW9" s="203"/>
      <c r="BX9" s="203"/>
      <c r="BY9" s="203"/>
      <c r="BZ9" s="203"/>
      <c r="CA9" s="203"/>
      <c r="CB9" s="203"/>
      <c r="CC9" s="208"/>
      <c r="CD9" s="210"/>
      <c r="CE9" s="210"/>
      <c r="CF9" s="210"/>
      <c r="CG9" s="210"/>
      <c r="CH9" s="210"/>
      <c r="CI9" s="210"/>
      <c r="CJ9" s="210"/>
      <c r="CK9" s="210"/>
      <c r="CL9" s="210"/>
      <c r="CM9" s="211"/>
      <c r="CN9" s="211"/>
      <c r="CO9" s="211"/>
      <c r="CP9" s="211"/>
      <c r="CQ9" s="211"/>
      <c r="CR9" s="211"/>
      <c r="CS9" s="211"/>
      <c r="CT9" s="211"/>
      <c r="CU9" s="211"/>
      <c r="CV9" s="211"/>
      <c r="CW9" s="211"/>
      <c r="CX9" s="211"/>
      <c r="CY9" s="211"/>
      <c r="CZ9" s="211"/>
      <c r="DA9" s="211"/>
      <c r="DB9" s="211"/>
      <c r="DC9" s="211"/>
      <c r="DD9" s="212"/>
      <c r="DE9" s="207"/>
      <c r="DF9" s="203"/>
      <c r="DG9" s="203"/>
      <c r="DH9" s="203"/>
      <c r="DI9" s="203"/>
      <c r="DJ9" s="203"/>
      <c r="DK9" s="203"/>
      <c r="DL9" s="203"/>
      <c r="DM9" s="208"/>
      <c r="DN9" s="209"/>
      <c r="DO9" s="209"/>
      <c r="DP9" s="209"/>
      <c r="DQ9" s="209"/>
      <c r="DR9" s="209"/>
      <c r="DS9" s="209"/>
      <c r="DT9" s="209"/>
      <c r="DU9" s="209"/>
      <c r="DV9" s="209"/>
      <c r="DW9" s="209"/>
      <c r="DX9" s="209"/>
      <c r="DY9" s="209"/>
      <c r="DZ9" s="209"/>
      <c r="EA9" s="209"/>
      <c r="EB9" s="209"/>
      <c r="EC9" s="209"/>
      <c r="ED9" s="209"/>
      <c r="EE9" s="209"/>
      <c r="EF9" s="209"/>
      <c r="EG9" s="209"/>
      <c r="EH9" s="209"/>
      <c r="EI9" s="209"/>
      <c r="EJ9" s="209"/>
      <c r="EK9" s="209"/>
      <c r="EL9" s="209"/>
      <c r="EM9" s="209"/>
      <c r="EN9" s="209"/>
      <c r="EO9" s="53"/>
    </row>
    <row r="10" spans="1:145" s="199" customFormat="1" ht="15.75" customHeight="1" x14ac:dyDescent="0.15">
      <c r="A10" s="203"/>
      <c r="B10" s="203"/>
      <c r="C10" s="203"/>
      <c r="D10" s="203"/>
      <c r="E10" s="203"/>
      <c r="F10" s="203"/>
      <c r="G10" s="203"/>
      <c r="H10" s="203"/>
      <c r="I10" s="208"/>
      <c r="J10" s="508"/>
      <c r="K10" s="508"/>
      <c r="L10" s="508"/>
      <c r="M10" s="508"/>
      <c r="N10" s="508"/>
      <c r="O10" s="508"/>
      <c r="P10" s="508"/>
      <c r="Q10" s="508"/>
      <c r="R10" s="508"/>
      <c r="S10" s="509"/>
      <c r="T10" s="509"/>
      <c r="U10" s="509"/>
      <c r="V10" s="509"/>
      <c r="W10" s="509"/>
      <c r="X10" s="509"/>
      <c r="Y10" s="509"/>
      <c r="Z10" s="508"/>
      <c r="AA10" s="508"/>
      <c r="AB10" s="509"/>
      <c r="AC10" s="509"/>
      <c r="AD10" s="509"/>
      <c r="AE10" s="509"/>
      <c r="AF10" s="509"/>
      <c r="AG10" s="509"/>
      <c r="AH10" s="509"/>
      <c r="AI10" s="213"/>
      <c r="AJ10" s="209"/>
      <c r="AK10" s="207"/>
      <c r="AL10" s="203"/>
      <c r="AM10" s="203"/>
      <c r="AN10" s="203"/>
      <c r="AO10" s="203"/>
      <c r="AP10" s="203"/>
      <c r="AQ10" s="203"/>
      <c r="AR10" s="203"/>
      <c r="AS10" s="208"/>
      <c r="AT10" s="209"/>
      <c r="AU10" s="209"/>
      <c r="AV10" s="209"/>
      <c r="AW10" s="209"/>
      <c r="AX10" s="209"/>
      <c r="AY10" s="209"/>
      <c r="AZ10" s="209"/>
      <c r="BA10" s="209"/>
      <c r="BB10" s="209"/>
      <c r="BC10" s="210"/>
      <c r="BD10" s="210"/>
      <c r="BE10" s="210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210"/>
      <c r="BR10" s="210"/>
      <c r="BS10" s="210"/>
      <c r="BT10" s="210"/>
      <c r="BU10" s="203"/>
      <c r="BV10" s="203"/>
      <c r="BW10" s="203"/>
      <c r="BX10" s="203"/>
      <c r="BY10" s="203"/>
      <c r="BZ10" s="203"/>
      <c r="CA10" s="203"/>
      <c r="CB10" s="203"/>
      <c r="CC10" s="208"/>
      <c r="CD10" s="210"/>
      <c r="CE10" s="210"/>
      <c r="CF10" s="210"/>
      <c r="CG10" s="210"/>
      <c r="CH10" s="210"/>
      <c r="CI10" s="210"/>
      <c r="CJ10" s="210"/>
      <c r="CK10" s="210"/>
      <c r="CL10" s="210"/>
      <c r="CM10" s="210"/>
      <c r="CN10" s="210"/>
      <c r="CO10" s="210"/>
      <c r="CP10" s="210"/>
      <c r="CQ10" s="210"/>
      <c r="CR10" s="210"/>
      <c r="CS10" s="210"/>
      <c r="CT10" s="210"/>
      <c r="CU10" s="210"/>
      <c r="CV10" s="209"/>
      <c r="CW10" s="209"/>
      <c r="CX10" s="209"/>
      <c r="CY10" s="209"/>
      <c r="CZ10" s="209"/>
      <c r="DA10" s="209"/>
      <c r="DB10" s="209"/>
      <c r="DC10" s="209"/>
      <c r="DD10" s="154"/>
      <c r="DE10" s="207"/>
      <c r="DF10" s="203"/>
      <c r="DG10" s="203"/>
      <c r="DH10" s="203"/>
      <c r="DI10" s="203"/>
      <c r="DJ10" s="203"/>
      <c r="DK10" s="203"/>
      <c r="DL10" s="203"/>
      <c r="DM10" s="208"/>
      <c r="DN10" s="209"/>
      <c r="DO10" s="209"/>
      <c r="DP10" s="209"/>
      <c r="DQ10" s="209"/>
      <c r="DR10" s="209"/>
      <c r="DS10" s="209"/>
      <c r="DT10" s="209"/>
      <c r="DU10" s="209"/>
      <c r="DV10" s="209"/>
      <c r="DW10" s="210"/>
      <c r="DX10" s="210"/>
      <c r="DY10" s="210"/>
      <c r="DZ10" s="210"/>
      <c r="EA10" s="210"/>
      <c r="EB10" s="210"/>
      <c r="EC10" s="210"/>
      <c r="ED10" s="210"/>
      <c r="EE10" s="210"/>
      <c r="EF10" s="210"/>
      <c r="EG10" s="210"/>
      <c r="EH10" s="210"/>
      <c r="EI10" s="210"/>
      <c r="EJ10" s="210"/>
      <c r="EK10" s="210"/>
      <c r="EL10" s="210"/>
      <c r="EM10" s="210"/>
      <c r="EN10" s="210"/>
      <c r="EO10" s="53"/>
    </row>
    <row r="11" spans="1:145" s="199" customFormat="1" ht="15.75" customHeight="1" x14ac:dyDescent="0.15">
      <c r="A11" s="364" t="s">
        <v>349</v>
      </c>
      <c r="B11" s="364"/>
      <c r="C11" s="364"/>
      <c r="D11" s="364"/>
      <c r="E11" s="364"/>
      <c r="F11" s="364"/>
      <c r="G11" s="364"/>
      <c r="H11" s="364"/>
      <c r="I11" s="364"/>
      <c r="J11" s="510">
        <f>SUM(S11,AB11)</f>
        <v>3403</v>
      </c>
      <c r="K11" s="511"/>
      <c r="L11" s="511"/>
      <c r="M11" s="511"/>
      <c r="N11" s="511"/>
      <c r="O11" s="511"/>
      <c r="P11" s="511"/>
      <c r="Q11" s="512"/>
      <c r="R11" s="513"/>
      <c r="S11" s="502">
        <f>SUM(S12:Y16)</f>
        <v>1756</v>
      </c>
      <c r="T11" s="502"/>
      <c r="U11" s="502"/>
      <c r="V11" s="502"/>
      <c r="W11" s="502"/>
      <c r="X11" s="502"/>
      <c r="Y11" s="502"/>
      <c r="Z11" s="512"/>
      <c r="AA11" s="513"/>
      <c r="AB11" s="502">
        <f>SUM(AB12:AH16)</f>
        <v>1647</v>
      </c>
      <c r="AC11" s="502"/>
      <c r="AD11" s="502"/>
      <c r="AE11" s="502"/>
      <c r="AF11" s="502"/>
      <c r="AG11" s="502"/>
      <c r="AH11" s="502"/>
      <c r="AI11" s="214"/>
      <c r="AJ11" s="215"/>
      <c r="AK11" s="369" t="s">
        <v>41</v>
      </c>
      <c r="AL11" s="366"/>
      <c r="AM11" s="366"/>
      <c r="AN11" s="366"/>
      <c r="AO11" s="366"/>
      <c r="AP11" s="366"/>
      <c r="AQ11" s="366"/>
      <c r="AR11" s="366"/>
      <c r="AS11" s="364"/>
      <c r="AT11" s="502">
        <f t="shared" ref="AT11" si="0">SUM(BC11,BL11)</f>
        <v>5232</v>
      </c>
      <c r="AU11" s="502"/>
      <c r="AV11" s="502"/>
      <c r="AW11" s="502"/>
      <c r="AX11" s="502"/>
      <c r="AY11" s="502"/>
      <c r="AZ11" s="502"/>
      <c r="BA11" s="216"/>
      <c r="BB11" s="215"/>
      <c r="BC11" s="502">
        <f>SUM(BC12:BI16)</f>
        <v>2864</v>
      </c>
      <c r="BD11" s="502"/>
      <c r="BE11" s="502"/>
      <c r="BF11" s="502"/>
      <c r="BG11" s="502"/>
      <c r="BH11" s="502"/>
      <c r="BI11" s="502"/>
      <c r="BJ11" s="217"/>
      <c r="BK11" s="218"/>
      <c r="BL11" s="502">
        <f>SUM(BL12:BR16)</f>
        <v>2368</v>
      </c>
      <c r="BM11" s="502"/>
      <c r="BN11" s="502"/>
      <c r="BO11" s="502"/>
      <c r="BP11" s="502"/>
      <c r="BQ11" s="502"/>
      <c r="BR11" s="502"/>
      <c r="BS11" s="217"/>
      <c r="BT11" s="218"/>
      <c r="BU11" s="366" t="s">
        <v>40</v>
      </c>
      <c r="BV11" s="366"/>
      <c r="BW11" s="366"/>
      <c r="BX11" s="366"/>
      <c r="BY11" s="366"/>
      <c r="BZ11" s="366"/>
      <c r="CA11" s="366"/>
      <c r="CB11" s="366"/>
      <c r="CC11" s="364"/>
      <c r="CD11" s="510">
        <f t="shared" ref="CD11" si="1">SUM(CM11,CV11)</f>
        <v>7695</v>
      </c>
      <c r="CE11" s="511"/>
      <c r="CF11" s="511"/>
      <c r="CG11" s="511"/>
      <c r="CH11" s="511"/>
      <c r="CI11" s="511"/>
      <c r="CJ11" s="511"/>
      <c r="CK11" s="217"/>
      <c r="CL11" s="218"/>
      <c r="CM11" s="511">
        <f>SUM(CM12:CS16)</f>
        <v>3813</v>
      </c>
      <c r="CN11" s="511"/>
      <c r="CO11" s="511"/>
      <c r="CP11" s="511"/>
      <c r="CQ11" s="511"/>
      <c r="CR11" s="511"/>
      <c r="CS11" s="511"/>
      <c r="CT11" s="217"/>
      <c r="CU11" s="218"/>
      <c r="CV11" s="510">
        <f>SUM(CV12:DB16)</f>
        <v>3882</v>
      </c>
      <c r="CW11" s="510"/>
      <c r="CX11" s="510"/>
      <c r="CY11" s="510"/>
      <c r="CZ11" s="510"/>
      <c r="DA11" s="510"/>
      <c r="DB11" s="510"/>
      <c r="DC11" s="216"/>
      <c r="DD11" s="219"/>
      <c r="DE11" s="369" t="s">
        <v>39</v>
      </c>
      <c r="DF11" s="366"/>
      <c r="DG11" s="366"/>
      <c r="DH11" s="366"/>
      <c r="DI11" s="366"/>
      <c r="DJ11" s="366"/>
      <c r="DK11" s="366"/>
      <c r="DL11" s="366"/>
      <c r="DM11" s="364"/>
      <c r="DN11" s="510">
        <f t="shared" ref="DN11" si="2">SUM(DW11,EF11)</f>
        <v>1924</v>
      </c>
      <c r="DO11" s="511"/>
      <c r="DP11" s="511"/>
      <c r="DQ11" s="511"/>
      <c r="DR11" s="511"/>
      <c r="DS11" s="511"/>
      <c r="DT11" s="511"/>
      <c r="DU11" s="216"/>
      <c r="DV11" s="215"/>
      <c r="DW11" s="510">
        <f>SUM(DW12:EC16)</f>
        <v>518</v>
      </c>
      <c r="DX11" s="511"/>
      <c r="DY11" s="511"/>
      <c r="DZ11" s="511"/>
      <c r="EA11" s="511"/>
      <c r="EB11" s="511"/>
      <c r="EC11" s="511"/>
      <c r="ED11" s="217"/>
      <c r="EE11" s="218"/>
      <c r="EF11" s="510">
        <f>SUM(EF12:EL16)</f>
        <v>1406</v>
      </c>
      <c r="EG11" s="511"/>
      <c r="EH11" s="511"/>
      <c r="EI11" s="511"/>
      <c r="EJ11" s="511"/>
      <c r="EK11" s="511"/>
      <c r="EL11" s="511"/>
      <c r="EM11" s="217"/>
      <c r="EN11" s="218"/>
      <c r="EO11" s="53"/>
    </row>
    <row r="12" spans="1:145" s="199" customFormat="1" ht="15.75" customHeight="1" x14ac:dyDescent="0.15">
      <c r="A12" s="365">
        <v>0</v>
      </c>
      <c r="B12" s="365"/>
      <c r="C12" s="365"/>
      <c r="D12" s="365"/>
      <c r="E12" s="365"/>
      <c r="F12" s="365"/>
      <c r="G12" s="365"/>
      <c r="H12" s="365"/>
      <c r="I12" s="365"/>
      <c r="J12" s="510">
        <v>564</v>
      </c>
      <c r="K12" s="511"/>
      <c r="L12" s="511"/>
      <c r="M12" s="511"/>
      <c r="N12" s="511"/>
      <c r="O12" s="511"/>
      <c r="P12" s="511"/>
      <c r="Q12" s="512"/>
      <c r="R12" s="514"/>
      <c r="S12" s="515">
        <v>271</v>
      </c>
      <c r="T12" s="515"/>
      <c r="U12" s="515"/>
      <c r="V12" s="515"/>
      <c r="W12" s="515"/>
      <c r="X12" s="515"/>
      <c r="Y12" s="515"/>
      <c r="Z12" s="514"/>
      <c r="AA12" s="514"/>
      <c r="AB12" s="515">
        <v>293</v>
      </c>
      <c r="AC12" s="515"/>
      <c r="AD12" s="515"/>
      <c r="AE12" s="515"/>
      <c r="AF12" s="515"/>
      <c r="AG12" s="515"/>
      <c r="AH12" s="515"/>
      <c r="AI12" s="220"/>
      <c r="AJ12" s="221"/>
      <c r="AK12" s="367">
        <v>30</v>
      </c>
      <c r="AL12" s="368"/>
      <c r="AM12" s="368"/>
      <c r="AN12" s="368"/>
      <c r="AO12" s="368"/>
      <c r="AP12" s="368"/>
      <c r="AQ12" s="368"/>
      <c r="AR12" s="368"/>
      <c r="AS12" s="365"/>
      <c r="AT12" s="502">
        <v>1062</v>
      </c>
      <c r="AU12" s="502"/>
      <c r="AV12" s="502"/>
      <c r="AW12" s="502"/>
      <c r="AX12" s="502"/>
      <c r="AY12" s="502"/>
      <c r="AZ12" s="502"/>
      <c r="BA12" s="216"/>
      <c r="BB12" s="221"/>
      <c r="BC12" s="515">
        <v>600</v>
      </c>
      <c r="BD12" s="515"/>
      <c r="BE12" s="515"/>
      <c r="BF12" s="515"/>
      <c r="BG12" s="515"/>
      <c r="BH12" s="515"/>
      <c r="BI12" s="515"/>
      <c r="BJ12" s="222"/>
      <c r="BK12" s="222"/>
      <c r="BL12" s="515">
        <v>462</v>
      </c>
      <c r="BM12" s="515"/>
      <c r="BN12" s="515"/>
      <c r="BO12" s="515"/>
      <c r="BP12" s="515"/>
      <c r="BQ12" s="515"/>
      <c r="BR12" s="515"/>
      <c r="BS12" s="222"/>
      <c r="BT12" s="222"/>
      <c r="BU12" s="368">
        <v>60</v>
      </c>
      <c r="BV12" s="368"/>
      <c r="BW12" s="368"/>
      <c r="BX12" s="368"/>
      <c r="BY12" s="368"/>
      <c r="BZ12" s="368"/>
      <c r="CA12" s="368"/>
      <c r="CB12" s="368"/>
      <c r="CC12" s="365"/>
      <c r="CD12" s="510">
        <v>1602</v>
      </c>
      <c r="CE12" s="511"/>
      <c r="CF12" s="511"/>
      <c r="CG12" s="511"/>
      <c r="CH12" s="511"/>
      <c r="CI12" s="511"/>
      <c r="CJ12" s="511"/>
      <c r="CK12" s="217"/>
      <c r="CL12" s="222"/>
      <c r="CM12" s="516">
        <v>794</v>
      </c>
      <c r="CN12" s="517"/>
      <c r="CO12" s="517"/>
      <c r="CP12" s="517"/>
      <c r="CQ12" s="517"/>
      <c r="CR12" s="517"/>
      <c r="CS12" s="517"/>
      <c r="CT12" s="222"/>
      <c r="CU12" s="222"/>
      <c r="CV12" s="516">
        <v>808</v>
      </c>
      <c r="CW12" s="517"/>
      <c r="CX12" s="517"/>
      <c r="CY12" s="517"/>
      <c r="CZ12" s="517"/>
      <c r="DA12" s="517"/>
      <c r="DB12" s="517"/>
      <c r="DC12" s="221"/>
      <c r="DD12" s="223"/>
      <c r="DE12" s="367">
        <v>90</v>
      </c>
      <c r="DF12" s="368"/>
      <c r="DG12" s="368"/>
      <c r="DH12" s="368"/>
      <c r="DI12" s="368"/>
      <c r="DJ12" s="368"/>
      <c r="DK12" s="368"/>
      <c r="DL12" s="368"/>
      <c r="DM12" s="365"/>
      <c r="DN12" s="510">
        <v>495</v>
      </c>
      <c r="DO12" s="511"/>
      <c r="DP12" s="511"/>
      <c r="DQ12" s="511"/>
      <c r="DR12" s="511"/>
      <c r="DS12" s="511"/>
      <c r="DT12" s="511"/>
      <c r="DU12" s="216"/>
      <c r="DV12" s="209"/>
      <c r="DW12" s="516">
        <v>129</v>
      </c>
      <c r="DX12" s="517"/>
      <c r="DY12" s="517"/>
      <c r="DZ12" s="517"/>
      <c r="EA12" s="517"/>
      <c r="EB12" s="517"/>
      <c r="EC12" s="517"/>
      <c r="ED12" s="210"/>
      <c r="EE12" s="210"/>
      <c r="EF12" s="516">
        <v>366</v>
      </c>
      <c r="EG12" s="517"/>
      <c r="EH12" s="517"/>
      <c r="EI12" s="517"/>
      <c r="EJ12" s="517"/>
      <c r="EK12" s="517"/>
      <c r="EL12" s="517"/>
      <c r="EM12" s="210"/>
      <c r="EN12" s="210"/>
      <c r="EO12" s="53"/>
    </row>
    <row r="13" spans="1:145" s="199" customFormat="1" ht="15.75" customHeight="1" x14ac:dyDescent="0.15">
      <c r="A13" s="365">
        <v>1</v>
      </c>
      <c r="B13" s="365"/>
      <c r="C13" s="365"/>
      <c r="D13" s="365"/>
      <c r="E13" s="365"/>
      <c r="F13" s="365"/>
      <c r="G13" s="365"/>
      <c r="H13" s="365"/>
      <c r="I13" s="365"/>
      <c r="J13" s="510">
        <v>660</v>
      </c>
      <c r="K13" s="511"/>
      <c r="L13" s="511"/>
      <c r="M13" s="511"/>
      <c r="N13" s="511"/>
      <c r="O13" s="511"/>
      <c r="P13" s="511"/>
      <c r="Q13" s="512"/>
      <c r="R13" s="514"/>
      <c r="S13" s="515">
        <v>353</v>
      </c>
      <c r="T13" s="515"/>
      <c r="U13" s="515"/>
      <c r="V13" s="515"/>
      <c r="W13" s="515"/>
      <c r="X13" s="515"/>
      <c r="Y13" s="515"/>
      <c r="Z13" s="514"/>
      <c r="AA13" s="514"/>
      <c r="AB13" s="515">
        <v>307</v>
      </c>
      <c r="AC13" s="515"/>
      <c r="AD13" s="515"/>
      <c r="AE13" s="515"/>
      <c r="AF13" s="515"/>
      <c r="AG13" s="515"/>
      <c r="AH13" s="515"/>
      <c r="AI13" s="220"/>
      <c r="AJ13" s="221"/>
      <c r="AK13" s="367">
        <v>31</v>
      </c>
      <c r="AL13" s="368"/>
      <c r="AM13" s="368"/>
      <c r="AN13" s="368"/>
      <c r="AO13" s="368"/>
      <c r="AP13" s="368"/>
      <c r="AQ13" s="368"/>
      <c r="AR13" s="368"/>
      <c r="AS13" s="365"/>
      <c r="AT13" s="502">
        <v>981</v>
      </c>
      <c r="AU13" s="502"/>
      <c r="AV13" s="502"/>
      <c r="AW13" s="502"/>
      <c r="AX13" s="502"/>
      <c r="AY13" s="502"/>
      <c r="AZ13" s="502"/>
      <c r="BA13" s="216"/>
      <c r="BB13" s="221"/>
      <c r="BC13" s="515">
        <v>573</v>
      </c>
      <c r="BD13" s="515"/>
      <c r="BE13" s="515"/>
      <c r="BF13" s="515"/>
      <c r="BG13" s="515"/>
      <c r="BH13" s="515"/>
      <c r="BI13" s="515"/>
      <c r="BJ13" s="222"/>
      <c r="BK13" s="222"/>
      <c r="BL13" s="515">
        <v>408</v>
      </c>
      <c r="BM13" s="515"/>
      <c r="BN13" s="515"/>
      <c r="BO13" s="515"/>
      <c r="BP13" s="515"/>
      <c r="BQ13" s="515"/>
      <c r="BR13" s="515"/>
      <c r="BS13" s="222"/>
      <c r="BT13" s="222"/>
      <c r="BU13" s="368">
        <v>61</v>
      </c>
      <c r="BV13" s="368"/>
      <c r="BW13" s="368"/>
      <c r="BX13" s="368"/>
      <c r="BY13" s="368"/>
      <c r="BZ13" s="368"/>
      <c r="CA13" s="368"/>
      <c r="CB13" s="368"/>
      <c r="CC13" s="365"/>
      <c r="CD13" s="510">
        <v>1556</v>
      </c>
      <c r="CE13" s="511"/>
      <c r="CF13" s="511"/>
      <c r="CG13" s="511"/>
      <c r="CH13" s="511"/>
      <c r="CI13" s="511"/>
      <c r="CJ13" s="511"/>
      <c r="CK13" s="217"/>
      <c r="CL13" s="222"/>
      <c r="CM13" s="516">
        <v>815</v>
      </c>
      <c r="CN13" s="517"/>
      <c r="CO13" s="517"/>
      <c r="CP13" s="517"/>
      <c r="CQ13" s="517"/>
      <c r="CR13" s="517"/>
      <c r="CS13" s="517"/>
      <c r="CT13" s="222"/>
      <c r="CU13" s="222"/>
      <c r="CV13" s="516">
        <v>741</v>
      </c>
      <c r="CW13" s="517"/>
      <c r="CX13" s="517"/>
      <c r="CY13" s="517"/>
      <c r="CZ13" s="517"/>
      <c r="DA13" s="517"/>
      <c r="DB13" s="517"/>
      <c r="DC13" s="221"/>
      <c r="DD13" s="223"/>
      <c r="DE13" s="367">
        <v>91</v>
      </c>
      <c r="DF13" s="368"/>
      <c r="DG13" s="368"/>
      <c r="DH13" s="368"/>
      <c r="DI13" s="368"/>
      <c r="DJ13" s="368"/>
      <c r="DK13" s="368"/>
      <c r="DL13" s="368"/>
      <c r="DM13" s="365"/>
      <c r="DN13" s="510">
        <v>480</v>
      </c>
      <c r="DO13" s="511"/>
      <c r="DP13" s="511"/>
      <c r="DQ13" s="511"/>
      <c r="DR13" s="511"/>
      <c r="DS13" s="511"/>
      <c r="DT13" s="511"/>
      <c r="DU13" s="216"/>
      <c r="DV13" s="209"/>
      <c r="DW13" s="516">
        <v>133</v>
      </c>
      <c r="DX13" s="517"/>
      <c r="DY13" s="517"/>
      <c r="DZ13" s="517"/>
      <c r="EA13" s="517"/>
      <c r="EB13" s="517"/>
      <c r="EC13" s="517"/>
      <c r="ED13" s="210"/>
      <c r="EE13" s="210"/>
      <c r="EF13" s="516">
        <v>347</v>
      </c>
      <c r="EG13" s="517"/>
      <c r="EH13" s="517"/>
      <c r="EI13" s="517"/>
      <c r="EJ13" s="517"/>
      <c r="EK13" s="517"/>
      <c r="EL13" s="517"/>
      <c r="EM13" s="210"/>
      <c r="EN13" s="210"/>
      <c r="EO13" s="53"/>
    </row>
    <row r="14" spans="1:145" s="199" customFormat="1" ht="15.75" customHeight="1" x14ac:dyDescent="0.15">
      <c r="A14" s="365">
        <v>2</v>
      </c>
      <c r="B14" s="365"/>
      <c r="C14" s="365"/>
      <c r="D14" s="365"/>
      <c r="E14" s="365"/>
      <c r="F14" s="365"/>
      <c r="G14" s="365"/>
      <c r="H14" s="365"/>
      <c r="I14" s="365"/>
      <c r="J14" s="510">
        <v>699</v>
      </c>
      <c r="K14" s="511"/>
      <c r="L14" s="511"/>
      <c r="M14" s="511"/>
      <c r="N14" s="511"/>
      <c r="O14" s="511"/>
      <c r="P14" s="511"/>
      <c r="Q14" s="512"/>
      <c r="R14" s="514"/>
      <c r="S14" s="515">
        <v>370</v>
      </c>
      <c r="T14" s="515"/>
      <c r="U14" s="515"/>
      <c r="V14" s="515"/>
      <c r="W14" s="515"/>
      <c r="X14" s="515"/>
      <c r="Y14" s="515"/>
      <c r="Z14" s="514"/>
      <c r="AA14" s="514"/>
      <c r="AB14" s="515">
        <v>329</v>
      </c>
      <c r="AC14" s="515"/>
      <c r="AD14" s="515"/>
      <c r="AE14" s="515"/>
      <c r="AF14" s="515"/>
      <c r="AG14" s="515"/>
      <c r="AH14" s="515"/>
      <c r="AI14" s="220"/>
      <c r="AJ14" s="221"/>
      <c r="AK14" s="367">
        <v>32</v>
      </c>
      <c r="AL14" s="368"/>
      <c r="AM14" s="368"/>
      <c r="AN14" s="368"/>
      <c r="AO14" s="368"/>
      <c r="AP14" s="368"/>
      <c r="AQ14" s="368"/>
      <c r="AR14" s="368"/>
      <c r="AS14" s="365"/>
      <c r="AT14" s="502">
        <v>1035</v>
      </c>
      <c r="AU14" s="502"/>
      <c r="AV14" s="502"/>
      <c r="AW14" s="502"/>
      <c r="AX14" s="502"/>
      <c r="AY14" s="502"/>
      <c r="AZ14" s="502"/>
      <c r="BA14" s="216"/>
      <c r="BB14" s="221"/>
      <c r="BC14" s="515">
        <v>572</v>
      </c>
      <c r="BD14" s="515"/>
      <c r="BE14" s="515"/>
      <c r="BF14" s="515"/>
      <c r="BG14" s="515"/>
      <c r="BH14" s="515"/>
      <c r="BI14" s="515"/>
      <c r="BJ14" s="222"/>
      <c r="BK14" s="222"/>
      <c r="BL14" s="515">
        <v>463</v>
      </c>
      <c r="BM14" s="515"/>
      <c r="BN14" s="515"/>
      <c r="BO14" s="515"/>
      <c r="BP14" s="515"/>
      <c r="BQ14" s="515"/>
      <c r="BR14" s="515"/>
      <c r="BS14" s="222"/>
      <c r="BT14" s="222"/>
      <c r="BU14" s="368">
        <v>62</v>
      </c>
      <c r="BV14" s="368"/>
      <c r="BW14" s="368"/>
      <c r="BX14" s="368"/>
      <c r="BY14" s="368"/>
      <c r="BZ14" s="368"/>
      <c r="CA14" s="368"/>
      <c r="CB14" s="368"/>
      <c r="CC14" s="365"/>
      <c r="CD14" s="510">
        <v>1444</v>
      </c>
      <c r="CE14" s="511"/>
      <c r="CF14" s="511"/>
      <c r="CG14" s="511"/>
      <c r="CH14" s="511"/>
      <c r="CI14" s="511"/>
      <c r="CJ14" s="511"/>
      <c r="CK14" s="217"/>
      <c r="CL14" s="222"/>
      <c r="CM14" s="516">
        <v>693</v>
      </c>
      <c r="CN14" s="517"/>
      <c r="CO14" s="517"/>
      <c r="CP14" s="517"/>
      <c r="CQ14" s="517"/>
      <c r="CR14" s="517"/>
      <c r="CS14" s="517"/>
      <c r="CT14" s="222"/>
      <c r="CU14" s="222"/>
      <c r="CV14" s="516">
        <v>751</v>
      </c>
      <c r="CW14" s="517"/>
      <c r="CX14" s="517"/>
      <c r="CY14" s="517"/>
      <c r="CZ14" s="517"/>
      <c r="DA14" s="517"/>
      <c r="DB14" s="517"/>
      <c r="DC14" s="221"/>
      <c r="DD14" s="223"/>
      <c r="DE14" s="367">
        <v>92</v>
      </c>
      <c r="DF14" s="368"/>
      <c r="DG14" s="368"/>
      <c r="DH14" s="368"/>
      <c r="DI14" s="368"/>
      <c r="DJ14" s="368"/>
      <c r="DK14" s="368"/>
      <c r="DL14" s="368"/>
      <c r="DM14" s="365"/>
      <c r="DN14" s="510">
        <v>349</v>
      </c>
      <c r="DO14" s="511"/>
      <c r="DP14" s="511"/>
      <c r="DQ14" s="511"/>
      <c r="DR14" s="511"/>
      <c r="DS14" s="511"/>
      <c r="DT14" s="511"/>
      <c r="DU14" s="216"/>
      <c r="DV14" s="209"/>
      <c r="DW14" s="516">
        <v>93</v>
      </c>
      <c r="DX14" s="517"/>
      <c r="DY14" s="517"/>
      <c r="DZ14" s="517"/>
      <c r="EA14" s="517"/>
      <c r="EB14" s="517"/>
      <c r="EC14" s="517"/>
      <c r="ED14" s="210"/>
      <c r="EE14" s="210"/>
      <c r="EF14" s="516">
        <v>256</v>
      </c>
      <c r="EG14" s="517"/>
      <c r="EH14" s="517"/>
      <c r="EI14" s="517"/>
      <c r="EJ14" s="517"/>
      <c r="EK14" s="517"/>
      <c r="EL14" s="517"/>
      <c r="EM14" s="210"/>
      <c r="EN14" s="210"/>
      <c r="EO14" s="53"/>
    </row>
    <row r="15" spans="1:145" s="199" customFormat="1" ht="15.75" customHeight="1" x14ac:dyDescent="0.15">
      <c r="A15" s="365">
        <v>3</v>
      </c>
      <c r="B15" s="365"/>
      <c r="C15" s="365"/>
      <c r="D15" s="365"/>
      <c r="E15" s="365"/>
      <c r="F15" s="365"/>
      <c r="G15" s="365"/>
      <c r="H15" s="365"/>
      <c r="I15" s="365"/>
      <c r="J15" s="510">
        <v>691</v>
      </c>
      <c r="K15" s="511"/>
      <c r="L15" s="511"/>
      <c r="M15" s="511"/>
      <c r="N15" s="511"/>
      <c r="O15" s="511"/>
      <c r="P15" s="511"/>
      <c r="Q15" s="512"/>
      <c r="R15" s="514"/>
      <c r="S15" s="515">
        <v>358</v>
      </c>
      <c r="T15" s="515"/>
      <c r="U15" s="515"/>
      <c r="V15" s="515"/>
      <c r="W15" s="515"/>
      <c r="X15" s="515"/>
      <c r="Y15" s="515"/>
      <c r="Z15" s="514"/>
      <c r="AA15" s="514"/>
      <c r="AB15" s="515">
        <v>333</v>
      </c>
      <c r="AC15" s="515"/>
      <c r="AD15" s="515"/>
      <c r="AE15" s="515"/>
      <c r="AF15" s="515"/>
      <c r="AG15" s="515"/>
      <c r="AH15" s="515"/>
      <c r="AI15" s="220"/>
      <c r="AJ15" s="221"/>
      <c r="AK15" s="367">
        <v>33</v>
      </c>
      <c r="AL15" s="368"/>
      <c r="AM15" s="368"/>
      <c r="AN15" s="368"/>
      <c r="AO15" s="368"/>
      <c r="AP15" s="368"/>
      <c r="AQ15" s="368"/>
      <c r="AR15" s="368"/>
      <c r="AS15" s="365"/>
      <c r="AT15" s="502">
        <v>1084</v>
      </c>
      <c r="AU15" s="502"/>
      <c r="AV15" s="502"/>
      <c r="AW15" s="502"/>
      <c r="AX15" s="502"/>
      <c r="AY15" s="502"/>
      <c r="AZ15" s="502"/>
      <c r="BA15" s="216"/>
      <c r="BB15" s="221"/>
      <c r="BC15" s="515">
        <v>581</v>
      </c>
      <c r="BD15" s="515"/>
      <c r="BE15" s="515"/>
      <c r="BF15" s="515"/>
      <c r="BG15" s="515"/>
      <c r="BH15" s="515"/>
      <c r="BI15" s="515"/>
      <c r="BJ15" s="222"/>
      <c r="BK15" s="222"/>
      <c r="BL15" s="515">
        <v>503</v>
      </c>
      <c r="BM15" s="515"/>
      <c r="BN15" s="515"/>
      <c r="BO15" s="515"/>
      <c r="BP15" s="515"/>
      <c r="BQ15" s="515"/>
      <c r="BR15" s="515"/>
      <c r="BS15" s="222"/>
      <c r="BT15" s="222"/>
      <c r="BU15" s="368">
        <v>63</v>
      </c>
      <c r="BV15" s="368"/>
      <c r="BW15" s="368"/>
      <c r="BX15" s="368"/>
      <c r="BY15" s="368"/>
      <c r="BZ15" s="368"/>
      <c r="CA15" s="368"/>
      <c r="CB15" s="368"/>
      <c r="CC15" s="365"/>
      <c r="CD15" s="510">
        <v>1506</v>
      </c>
      <c r="CE15" s="511"/>
      <c r="CF15" s="511"/>
      <c r="CG15" s="511"/>
      <c r="CH15" s="511"/>
      <c r="CI15" s="511"/>
      <c r="CJ15" s="511"/>
      <c r="CK15" s="217"/>
      <c r="CL15" s="222"/>
      <c r="CM15" s="516">
        <v>726</v>
      </c>
      <c r="CN15" s="517"/>
      <c r="CO15" s="517"/>
      <c r="CP15" s="517"/>
      <c r="CQ15" s="517"/>
      <c r="CR15" s="517"/>
      <c r="CS15" s="517"/>
      <c r="CT15" s="222"/>
      <c r="CU15" s="222"/>
      <c r="CV15" s="516">
        <v>780</v>
      </c>
      <c r="CW15" s="517"/>
      <c r="CX15" s="517"/>
      <c r="CY15" s="517"/>
      <c r="CZ15" s="517"/>
      <c r="DA15" s="517"/>
      <c r="DB15" s="517"/>
      <c r="DC15" s="221"/>
      <c r="DD15" s="223"/>
      <c r="DE15" s="367">
        <v>93</v>
      </c>
      <c r="DF15" s="368"/>
      <c r="DG15" s="368"/>
      <c r="DH15" s="368"/>
      <c r="DI15" s="368"/>
      <c r="DJ15" s="368"/>
      <c r="DK15" s="368"/>
      <c r="DL15" s="368"/>
      <c r="DM15" s="365"/>
      <c r="DN15" s="510">
        <v>337</v>
      </c>
      <c r="DO15" s="511"/>
      <c r="DP15" s="511"/>
      <c r="DQ15" s="511"/>
      <c r="DR15" s="511"/>
      <c r="DS15" s="511"/>
      <c r="DT15" s="511"/>
      <c r="DU15" s="216"/>
      <c r="DV15" s="209"/>
      <c r="DW15" s="516">
        <v>89</v>
      </c>
      <c r="DX15" s="517"/>
      <c r="DY15" s="517"/>
      <c r="DZ15" s="517"/>
      <c r="EA15" s="517"/>
      <c r="EB15" s="517"/>
      <c r="EC15" s="517"/>
      <c r="ED15" s="210"/>
      <c r="EE15" s="210"/>
      <c r="EF15" s="516">
        <v>248</v>
      </c>
      <c r="EG15" s="517"/>
      <c r="EH15" s="517"/>
      <c r="EI15" s="517"/>
      <c r="EJ15" s="517"/>
      <c r="EK15" s="517"/>
      <c r="EL15" s="517"/>
      <c r="EM15" s="210"/>
      <c r="EN15" s="210"/>
      <c r="EO15" s="53"/>
    </row>
    <row r="16" spans="1:145" s="199" customFormat="1" ht="15.75" customHeight="1" x14ac:dyDescent="0.15">
      <c r="A16" s="365">
        <v>4</v>
      </c>
      <c r="B16" s="365"/>
      <c r="C16" s="365"/>
      <c r="D16" s="365"/>
      <c r="E16" s="365"/>
      <c r="F16" s="365"/>
      <c r="G16" s="365"/>
      <c r="H16" s="365"/>
      <c r="I16" s="365"/>
      <c r="J16" s="510">
        <v>789</v>
      </c>
      <c r="K16" s="511"/>
      <c r="L16" s="511"/>
      <c r="M16" s="511"/>
      <c r="N16" s="511"/>
      <c r="O16" s="511"/>
      <c r="P16" s="511"/>
      <c r="Q16" s="512"/>
      <c r="R16" s="514"/>
      <c r="S16" s="515">
        <v>404</v>
      </c>
      <c r="T16" s="515"/>
      <c r="U16" s="515"/>
      <c r="V16" s="515"/>
      <c r="W16" s="515"/>
      <c r="X16" s="515"/>
      <c r="Y16" s="515"/>
      <c r="Z16" s="514"/>
      <c r="AA16" s="514"/>
      <c r="AB16" s="515">
        <v>385</v>
      </c>
      <c r="AC16" s="515"/>
      <c r="AD16" s="515"/>
      <c r="AE16" s="515"/>
      <c r="AF16" s="515"/>
      <c r="AG16" s="515"/>
      <c r="AH16" s="515"/>
      <c r="AI16" s="220"/>
      <c r="AJ16" s="221"/>
      <c r="AK16" s="367">
        <v>34</v>
      </c>
      <c r="AL16" s="368"/>
      <c r="AM16" s="368"/>
      <c r="AN16" s="368"/>
      <c r="AO16" s="368"/>
      <c r="AP16" s="368"/>
      <c r="AQ16" s="368"/>
      <c r="AR16" s="368"/>
      <c r="AS16" s="365"/>
      <c r="AT16" s="502">
        <v>1070</v>
      </c>
      <c r="AU16" s="502"/>
      <c r="AV16" s="502"/>
      <c r="AW16" s="502"/>
      <c r="AX16" s="502"/>
      <c r="AY16" s="502"/>
      <c r="AZ16" s="502"/>
      <c r="BA16" s="216"/>
      <c r="BB16" s="221"/>
      <c r="BC16" s="515">
        <v>538</v>
      </c>
      <c r="BD16" s="515"/>
      <c r="BE16" s="515"/>
      <c r="BF16" s="515"/>
      <c r="BG16" s="515"/>
      <c r="BH16" s="515"/>
      <c r="BI16" s="515"/>
      <c r="BJ16" s="222"/>
      <c r="BK16" s="222"/>
      <c r="BL16" s="515">
        <v>532</v>
      </c>
      <c r="BM16" s="515"/>
      <c r="BN16" s="515"/>
      <c r="BO16" s="515"/>
      <c r="BP16" s="515"/>
      <c r="BQ16" s="515"/>
      <c r="BR16" s="515"/>
      <c r="BS16" s="222"/>
      <c r="BT16" s="222"/>
      <c r="BU16" s="368">
        <v>64</v>
      </c>
      <c r="BV16" s="368"/>
      <c r="BW16" s="368"/>
      <c r="BX16" s="368"/>
      <c r="BY16" s="368"/>
      <c r="BZ16" s="368"/>
      <c r="CA16" s="368"/>
      <c r="CB16" s="368"/>
      <c r="CC16" s="365"/>
      <c r="CD16" s="510">
        <v>1587</v>
      </c>
      <c r="CE16" s="511"/>
      <c r="CF16" s="511"/>
      <c r="CG16" s="511"/>
      <c r="CH16" s="511"/>
      <c r="CI16" s="511"/>
      <c r="CJ16" s="511"/>
      <c r="CK16" s="217"/>
      <c r="CL16" s="222"/>
      <c r="CM16" s="516">
        <v>785</v>
      </c>
      <c r="CN16" s="517"/>
      <c r="CO16" s="517"/>
      <c r="CP16" s="517"/>
      <c r="CQ16" s="517"/>
      <c r="CR16" s="517"/>
      <c r="CS16" s="517"/>
      <c r="CT16" s="222"/>
      <c r="CU16" s="222"/>
      <c r="CV16" s="516">
        <v>802</v>
      </c>
      <c r="CW16" s="517"/>
      <c r="CX16" s="517"/>
      <c r="CY16" s="517"/>
      <c r="CZ16" s="517"/>
      <c r="DA16" s="517"/>
      <c r="DB16" s="517"/>
      <c r="DC16" s="221"/>
      <c r="DD16" s="223"/>
      <c r="DE16" s="367">
        <v>94</v>
      </c>
      <c r="DF16" s="368"/>
      <c r="DG16" s="368"/>
      <c r="DH16" s="368"/>
      <c r="DI16" s="368"/>
      <c r="DJ16" s="368"/>
      <c r="DK16" s="368"/>
      <c r="DL16" s="368"/>
      <c r="DM16" s="365"/>
      <c r="DN16" s="510">
        <v>263</v>
      </c>
      <c r="DO16" s="511"/>
      <c r="DP16" s="511"/>
      <c r="DQ16" s="511"/>
      <c r="DR16" s="511"/>
      <c r="DS16" s="511"/>
      <c r="DT16" s="511"/>
      <c r="DU16" s="216"/>
      <c r="DV16" s="209"/>
      <c r="DW16" s="516">
        <v>74</v>
      </c>
      <c r="DX16" s="517"/>
      <c r="DY16" s="517"/>
      <c r="DZ16" s="517"/>
      <c r="EA16" s="517"/>
      <c r="EB16" s="517"/>
      <c r="EC16" s="517"/>
      <c r="ED16" s="210"/>
      <c r="EE16" s="210"/>
      <c r="EF16" s="516">
        <v>189</v>
      </c>
      <c r="EG16" s="517"/>
      <c r="EH16" s="517"/>
      <c r="EI16" s="517"/>
      <c r="EJ16" s="517"/>
      <c r="EK16" s="517"/>
      <c r="EL16" s="517"/>
      <c r="EM16" s="210"/>
      <c r="EN16" s="210"/>
      <c r="EO16" s="53"/>
    </row>
    <row r="17" spans="1:145" s="199" customFormat="1" ht="15.75" customHeight="1" x14ac:dyDescent="0.15">
      <c r="A17" s="224"/>
      <c r="B17" s="224"/>
      <c r="C17" s="224"/>
      <c r="D17" s="224"/>
      <c r="E17" s="224"/>
      <c r="F17" s="224"/>
      <c r="G17" s="224"/>
      <c r="H17" s="224"/>
      <c r="I17" s="225"/>
      <c r="J17" s="514"/>
      <c r="K17" s="514"/>
      <c r="L17" s="514"/>
      <c r="M17" s="514"/>
      <c r="N17" s="514"/>
      <c r="O17" s="514"/>
      <c r="P17" s="514"/>
      <c r="Q17" s="514"/>
      <c r="R17" s="514"/>
      <c r="S17" s="509"/>
      <c r="T17" s="509"/>
      <c r="U17" s="509"/>
      <c r="V17" s="509"/>
      <c r="W17" s="509"/>
      <c r="X17" s="509"/>
      <c r="Y17" s="509"/>
      <c r="Z17" s="514"/>
      <c r="AA17" s="514"/>
      <c r="AB17" s="509"/>
      <c r="AC17" s="509"/>
      <c r="AD17" s="509"/>
      <c r="AE17" s="509"/>
      <c r="AF17" s="509"/>
      <c r="AG17" s="509"/>
      <c r="AH17" s="509"/>
      <c r="AI17" s="220"/>
      <c r="AJ17" s="221"/>
      <c r="AK17" s="207"/>
      <c r="AL17" s="203"/>
      <c r="AM17" s="203"/>
      <c r="AN17" s="203"/>
      <c r="AO17" s="203"/>
      <c r="AP17" s="203"/>
      <c r="AQ17" s="203"/>
      <c r="AR17" s="203"/>
      <c r="AS17" s="208"/>
      <c r="AT17" s="509"/>
      <c r="AU17" s="509"/>
      <c r="AV17" s="509"/>
      <c r="AW17" s="509"/>
      <c r="AX17" s="509"/>
      <c r="AY17" s="509"/>
      <c r="AZ17" s="509"/>
      <c r="BA17" s="221"/>
      <c r="BB17" s="221"/>
      <c r="BC17" s="509"/>
      <c r="BD17" s="509"/>
      <c r="BE17" s="509"/>
      <c r="BF17" s="509"/>
      <c r="BG17" s="509"/>
      <c r="BH17" s="509"/>
      <c r="BI17" s="509"/>
      <c r="BJ17" s="222"/>
      <c r="BK17" s="222"/>
      <c r="BL17" s="509"/>
      <c r="BM17" s="509"/>
      <c r="BN17" s="509"/>
      <c r="BO17" s="509"/>
      <c r="BP17" s="509"/>
      <c r="BQ17" s="509"/>
      <c r="BR17" s="509"/>
      <c r="BS17" s="222"/>
      <c r="BT17" s="222"/>
      <c r="BU17" s="203"/>
      <c r="BV17" s="203"/>
      <c r="BW17" s="203"/>
      <c r="BX17" s="203"/>
      <c r="BY17" s="203"/>
      <c r="BZ17" s="203"/>
      <c r="CA17" s="203"/>
      <c r="CB17" s="203"/>
      <c r="CC17" s="208"/>
      <c r="CD17" s="518"/>
      <c r="CE17" s="519"/>
      <c r="CF17" s="519"/>
      <c r="CG17" s="519"/>
      <c r="CH17" s="519"/>
      <c r="CI17" s="519"/>
      <c r="CJ17" s="519"/>
      <c r="CK17" s="222"/>
      <c r="CL17" s="222"/>
      <c r="CM17" s="222"/>
      <c r="CN17" s="222"/>
      <c r="CO17" s="222"/>
      <c r="CP17" s="222"/>
      <c r="CQ17" s="222"/>
      <c r="CR17" s="222"/>
      <c r="CS17" s="222"/>
      <c r="CT17" s="222"/>
      <c r="CU17" s="222"/>
      <c r="CV17" s="221"/>
      <c r="CW17" s="221"/>
      <c r="CX17" s="221"/>
      <c r="CY17" s="221"/>
      <c r="CZ17" s="221"/>
      <c r="DA17" s="221"/>
      <c r="DB17" s="221"/>
      <c r="DC17" s="221"/>
      <c r="DD17" s="223"/>
      <c r="DE17" s="207"/>
      <c r="DF17" s="203"/>
      <c r="DG17" s="203"/>
      <c r="DH17" s="203"/>
      <c r="DI17" s="203"/>
      <c r="DJ17" s="203"/>
      <c r="DK17" s="203"/>
      <c r="DL17" s="203"/>
      <c r="DM17" s="208"/>
      <c r="DN17" s="518"/>
      <c r="DO17" s="519"/>
      <c r="DP17" s="519"/>
      <c r="DQ17" s="519"/>
      <c r="DR17" s="519"/>
      <c r="DS17" s="519"/>
      <c r="DT17" s="519"/>
      <c r="DU17" s="209"/>
      <c r="DV17" s="209"/>
      <c r="DW17" s="210">
        <v>42</v>
      </c>
      <c r="DX17" s="210"/>
      <c r="DY17" s="210"/>
      <c r="DZ17" s="210"/>
      <c r="EA17" s="210"/>
      <c r="EB17" s="210"/>
      <c r="EC17" s="210"/>
      <c r="ED17" s="210"/>
      <c r="EE17" s="210"/>
      <c r="EF17" s="210"/>
      <c r="EG17" s="210"/>
      <c r="EH17" s="210"/>
      <c r="EI17" s="210"/>
      <c r="EJ17" s="210"/>
      <c r="EK17" s="210"/>
      <c r="EL17" s="210"/>
      <c r="EM17" s="210"/>
      <c r="EN17" s="210"/>
      <c r="EO17" s="53"/>
    </row>
    <row r="18" spans="1:145" s="199" customFormat="1" ht="15.75" customHeight="1" x14ac:dyDescent="0.15">
      <c r="A18" s="364" t="s">
        <v>350</v>
      </c>
      <c r="B18" s="364"/>
      <c r="C18" s="364"/>
      <c r="D18" s="364"/>
      <c r="E18" s="364"/>
      <c r="F18" s="364"/>
      <c r="G18" s="364"/>
      <c r="H18" s="364"/>
      <c r="I18" s="364"/>
      <c r="J18" s="510">
        <f t="shared" ref="J18" si="3">SUM(S18:AH18)</f>
        <v>4683</v>
      </c>
      <c r="K18" s="511"/>
      <c r="L18" s="511"/>
      <c r="M18" s="511"/>
      <c r="N18" s="511"/>
      <c r="O18" s="511"/>
      <c r="P18" s="511"/>
      <c r="Q18" s="512"/>
      <c r="R18" s="513"/>
      <c r="S18" s="502">
        <f>SUM(S19:Y23)</f>
        <v>2407</v>
      </c>
      <c r="T18" s="502"/>
      <c r="U18" s="502"/>
      <c r="V18" s="502"/>
      <c r="W18" s="502"/>
      <c r="X18" s="502"/>
      <c r="Y18" s="502"/>
      <c r="Z18" s="512"/>
      <c r="AA18" s="513"/>
      <c r="AB18" s="502">
        <f>SUM(AB19:AH23)</f>
        <v>2276</v>
      </c>
      <c r="AC18" s="502"/>
      <c r="AD18" s="502"/>
      <c r="AE18" s="502"/>
      <c r="AF18" s="502"/>
      <c r="AG18" s="502"/>
      <c r="AH18" s="502"/>
      <c r="AI18" s="214"/>
      <c r="AJ18" s="215"/>
      <c r="AK18" s="369" t="s">
        <v>38</v>
      </c>
      <c r="AL18" s="366"/>
      <c r="AM18" s="366"/>
      <c r="AN18" s="366"/>
      <c r="AO18" s="366"/>
      <c r="AP18" s="366"/>
      <c r="AQ18" s="366"/>
      <c r="AR18" s="366"/>
      <c r="AS18" s="364"/>
      <c r="AT18" s="502">
        <f t="shared" ref="AT18" si="4">SUM(BC18,BL18)</f>
        <v>6751</v>
      </c>
      <c r="AU18" s="502"/>
      <c r="AV18" s="502"/>
      <c r="AW18" s="502"/>
      <c r="AX18" s="502"/>
      <c r="AY18" s="502"/>
      <c r="AZ18" s="502"/>
      <c r="BA18" s="216"/>
      <c r="BB18" s="215"/>
      <c r="BC18" s="502">
        <f>SUM(BC19:BI23)</f>
        <v>3493</v>
      </c>
      <c r="BD18" s="502"/>
      <c r="BE18" s="502"/>
      <c r="BF18" s="502"/>
      <c r="BG18" s="502"/>
      <c r="BH18" s="502"/>
      <c r="BI18" s="502"/>
      <c r="BJ18" s="217"/>
      <c r="BK18" s="218"/>
      <c r="BL18" s="502">
        <f>SUM(BL19:BR23)</f>
        <v>3258</v>
      </c>
      <c r="BM18" s="502"/>
      <c r="BN18" s="502"/>
      <c r="BO18" s="502"/>
      <c r="BP18" s="502"/>
      <c r="BQ18" s="502"/>
      <c r="BR18" s="502"/>
      <c r="BS18" s="217"/>
      <c r="BT18" s="218"/>
      <c r="BU18" s="366" t="s">
        <v>37</v>
      </c>
      <c r="BV18" s="366"/>
      <c r="BW18" s="366"/>
      <c r="BX18" s="366"/>
      <c r="BY18" s="366"/>
      <c r="BZ18" s="366"/>
      <c r="CA18" s="366"/>
      <c r="CB18" s="366"/>
      <c r="CC18" s="364"/>
      <c r="CD18" s="510">
        <f t="shared" ref="CD18" si="5">SUM(CM18,CV18)</f>
        <v>8083</v>
      </c>
      <c r="CE18" s="511"/>
      <c r="CF18" s="511"/>
      <c r="CG18" s="511"/>
      <c r="CH18" s="511"/>
      <c r="CI18" s="511"/>
      <c r="CJ18" s="511"/>
      <c r="CK18" s="217"/>
      <c r="CL18" s="218"/>
      <c r="CM18" s="510">
        <f>SUM(CM19:CS23)</f>
        <v>3956</v>
      </c>
      <c r="CN18" s="510"/>
      <c r="CO18" s="510"/>
      <c r="CP18" s="510"/>
      <c r="CQ18" s="510"/>
      <c r="CR18" s="510"/>
      <c r="CS18" s="510"/>
      <c r="CT18" s="216"/>
      <c r="CU18" s="218"/>
      <c r="CV18" s="510">
        <f>SUM(CV19:DB23)</f>
        <v>4127</v>
      </c>
      <c r="CW18" s="510"/>
      <c r="CX18" s="510"/>
      <c r="CY18" s="510"/>
      <c r="CZ18" s="510"/>
      <c r="DA18" s="510"/>
      <c r="DB18" s="510"/>
      <c r="DC18" s="216"/>
      <c r="DD18" s="219"/>
      <c r="DE18" s="369" t="s">
        <v>36</v>
      </c>
      <c r="DF18" s="366"/>
      <c r="DG18" s="366"/>
      <c r="DH18" s="366"/>
      <c r="DI18" s="366"/>
      <c r="DJ18" s="366"/>
      <c r="DK18" s="366"/>
      <c r="DL18" s="366"/>
      <c r="DM18" s="364"/>
      <c r="DN18" s="510">
        <f t="shared" ref="DN18" si="6">SUM(DW18,EF18)</f>
        <v>648</v>
      </c>
      <c r="DO18" s="511"/>
      <c r="DP18" s="511"/>
      <c r="DQ18" s="511"/>
      <c r="DR18" s="511"/>
      <c r="DS18" s="511"/>
      <c r="DT18" s="511"/>
      <c r="DU18" s="216"/>
      <c r="DV18" s="215"/>
      <c r="DW18" s="510">
        <v>123</v>
      </c>
      <c r="DX18" s="511"/>
      <c r="DY18" s="511"/>
      <c r="DZ18" s="511"/>
      <c r="EA18" s="511"/>
      <c r="EB18" s="511"/>
      <c r="EC18" s="511"/>
      <c r="ED18" s="217"/>
      <c r="EE18" s="218"/>
      <c r="EF18" s="510">
        <f>SUM(EF19:EL23)</f>
        <v>525</v>
      </c>
      <c r="EG18" s="511"/>
      <c r="EH18" s="511"/>
      <c r="EI18" s="511"/>
      <c r="EJ18" s="511"/>
      <c r="EK18" s="511"/>
      <c r="EL18" s="511"/>
      <c r="EM18" s="217"/>
      <c r="EN18" s="218"/>
      <c r="EO18" s="53"/>
    </row>
    <row r="19" spans="1:145" s="199" customFormat="1" ht="15.75" customHeight="1" x14ac:dyDescent="0.15">
      <c r="A19" s="365">
        <v>5</v>
      </c>
      <c r="B19" s="365"/>
      <c r="C19" s="365"/>
      <c r="D19" s="365"/>
      <c r="E19" s="365"/>
      <c r="F19" s="365"/>
      <c r="G19" s="365"/>
      <c r="H19" s="365"/>
      <c r="I19" s="365"/>
      <c r="J19" s="510">
        <v>853</v>
      </c>
      <c r="K19" s="511"/>
      <c r="L19" s="511"/>
      <c r="M19" s="511"/>
      <c r="N19" s="511"/>
      <c r="O19" s="511"/>
      <c r="P19" s="511"/>
      <c r="Q19" s="512"/>
      <c r="R19" s="514"/>
      <c r="S19" s="515">
        <v>448</v>
      </c>
      <c r="T19" s="515"/>
      <c r="U19" s="515"/>
      <c r="V19" s="515"/>
      <c r="W19" s="515"/>
      <c r="X19" s="515"/>
      <c r="Y19" s="515"/>
      <c r="Z19" s="514"/>
      <c r="AA19" s="514"/>
      <c r="AB19" s="515">
        <v>405</v>
      </c>
      <c r="AC19" s="515"/>
      <c r="AD19" s="515"/>
      <c r="AE19" s="515"/>
      <c r="AF19" s="515"/>
      <c r="AG19" s="515"/>
      <c r="AH19" s="515"/>
      <c r="AI19" s="220"/>
      <c r="AJ19" s="221"/>
      <c r="AK19" s="367">
        <v>35</v>
      </c>
      <c r="AL19" s="368"/>
      <c r="AM19" s="368"/>
      <c r="AN19" s="368"/>
      <c r="AO19" s="368"/>
      <c r="AP19" s="368"/>
      <c r="AQ19" s="368"/>
      <c r="AR19" s="368"/>
      <c r="AS19" s="365"/>
      <c r="AT19" s="502">
        <v>1261</v>
      </c>
      <c r="AU19" s="502"/>
      <c r="AV19" s="502"/>
      <c r="AW19" s="502"/>
      <c r="AX19" s="502"/>
      <c r="AY19" s="502"/>
      <c r="AZ19" s="502"/>
      <c r="BA19" s="216"/>
      <c r="BB19" s="221"/>
      <c r="BC19" s="515">
        <v>655</v>
      </c>
      <c r="BD19" s="515"/>
      <c r="BE19" s="515"/>
      <c r="BF19" s="515"/>
      <c r="BG19" s="515"/>
      <c r="BH19" s="515"/>
      <c r="BI19" s="515"/>
      <c r="BJ19" s="222"/>
      <c r="BK19" s="222"/>
      <c r="BL19" s="515">
        <v>606</v>
      </c>
      <c r="BM19" s="515"/>
      <c r="BN19" s="515"/>
      <c r="BO19" s="515"/>
      <c r="BP19" s="515"/>
      <c r="BQ19" s="515"/>
      <c r="BR19" s="515"/>
      <c r="BS19" s="222"/>
      <c r="BT19" s="222"/>
      <c r="BU19" s="368">
        <v>65</v>
      </c>
      <c r="BV19" s="368"/>
      <c r="BW19" s="368"/>
      <c r="BX19" s="368"/>
      <c r="BY19" s="368"/>
      <c r="BZ19" s="368"/>
      <c r="CA19" s="368"/>
      <c r="CB19" s="368"/>
      <c r="CC19" s="365"/>
      <c r="CD19" s="510">
        <v>1547</v>
      </c>
      <c r="CE19" s="511"/>
      <c r="CF19" s="511"/>
      <c r="CG19" s="511"/>
      <c r="CH19" s="511"/>
      <c r="CI19" s="511"/>
      <c r="CJ19" s="511"/>
      <c r="CK19" s="217"/>
      <c r="CL19" s="222"/>
      <c r="CM19" s="516">
        <v>745</v>
      </c>
      <c r="CN19" s="517"/>
      <c r="CO19" s="517"/>
      <c r="CP19" s="517"/>
      <c r="CQ19" s="517"/>
      <c r="CR19" s="517"/>
      <c r="CS19" s="517"/>
      <c r="CT19" s="222"/>
      <c r="CU19" s="222"/>
      <c r="CV19" s="516">
        <v>802</v>
      </c>
      <c r="CW19" s="517"/>
      <c r="CX19" s="517"/>
      <c r="CY19" s="517"/>
      <c r="CZ19" s="517"/>
      <c r="DA19" s="517"/>
      <c r="DB19" s="517"/>
      <c r="DC19" s="221"/>
      <c r="DD19" s="223"/>
      <c r="DE19" s="367">
        <v>95</v>
      </c>
      <c r="DF19" s="368"/>
      <c r="DG19" s="368"/>
      <c r="DH19" s="368"/>
      <c r="DI19" s="368"/>
      <c r="DJ19" s="368"/>
      <c r="DK19" s="368"/>
      <c r="DL19" s="368"/>
      <c r="DM19" s="365"/>
      <c r="DN19" s="510">
        <v>217</v>
      </c>
      <c r="DO19" s="511"/>
      <c r="DP19" s="511"/>
      <c r="DQ19" s="511"/>
      <c r="DR19" s="511"/>
      <c r="DS19" s="511"/>
      <c r="DT19" s="511"/>
      <c r="DU19" s="216"/>
      <c r="DV19" s="221"/>
      <c r="DW19" s="516">
        <v>42</v>
      </c>
      <c r="DX19" s="517"/>
      <c r="DY19" s="517"/>
      <c r="DZ19" s="517"/>
      <c r="EA19" s="517"/>
      <c r="EB19" s="517"/>
      <c r="EC19" s="517"/>
      <c r="ED19" s="222"/>
      <c r="EE19" s="222"/>
      <c r="EF19" s="516">
        <v>175</v>
      </c>
      <c r="EG19" s="517"/>
      <c r="EH19" s="517"/>
      <c r="EI19" s="517"/>
      <c r="EJ19" s="517"/>
      <c r="EK19" s="517"/>
      <c r="EL19" s="517"/>
      <c r="EM19" s="210"/>
      <c r="EN19" s="210"/>
      <c r="EO19" s="53"/>
    </row>
    <row r="20" spans="1:145" s="199" customFormat="1" ht="15.75" customHeight="1" x14ac:dyDescent="0.15">
      <c r="A20" s="365">
        <v>6</v>
      </c>
      <c r="B20" s="365"/>
      <c r="C20" s="365"/>
      <c r="D20" s="365"/>
      <c r="E20" s="365"/>
      <c r="F20" s="365"/>
      <c r="G20" s="365"/>
      <c r="H20" s="365"/>
      <c r="I20" s="365"/>
      <c r="J20" s="510">
        <v>899</v>
      </c>
      <c r="K20" s="511"/>
      <c r="L20" s="511"/>
      <c r="M20" s="511"/>
      <c r="N20" s="511"/>
      <c r="O20" s="511"/>
      <c r="P20" s="511"/>
      <c r="Q20" s="512"/>
      <c r="R20" s="514"/>
      <c r="S20" s="515">
        <v>468</v>
      </c>
      <c r="T20" s="515"/>
      <c r="U20" s="515"/>
      <c r="V20" s="515"/>
      <c r="W20" s="515"/>
      <c r="X20" s="515"/>
      <c r="Y20" s="515"/>
      <c r="Z20" s="514"/>
      <c r="AA20" s="514"/>
      <c r="AB20" s="515">
        <v>431</v>
      </c>
      <c r="AC20" s="515"/>
      <c r="AD20" s="515"/>
      <c r="AE20" s="515"/>
      <c r="AF20" s="515"/>
      <c r="AG20" s="515"/>
      <c r="AH20" s="515"/>
      <c r="AI20" s="220"/>
      <c r="AJ20" s="221"/>
      <c r="AK20" s="367">
        <v>36</v>
      </c>
      <c r="AL20" s="368"/>
      <c r="AM20" s="368"/>
      <c r="AN20" s="368"/>
      <c r="AO20" s="368"/>
      <c r="AP20" s="368"/>
      <c r="AQ20" s="368"/>
      <c r="AR20" s="368"/>
      <c r="AS20" s="365"/>
      <c r="AT20" s="502">
        <v>1275</v>
      </c>
      <c r="AU20" s="502"/>
      <c r="AV20" s="502"/>
      <c r="AW20" s="502"/>
      <c r="AX20" s="502"/>
      <c r="AY20" s="502"/>
      <c r="AZ20" s="502"/>
      <c r="BA20" s="216"/>
      <c r="BB20" s="221"/>
      <c r="BC20" s="515">
        <v>686</v>
      </c>
      <c r="BD20" s="515"/>
      <c r="BE20" s="515"/>
      <c r="BF20" s="515"/>
      <c r="BG20" s="515"/>
      <c r="BH20" s="515"/>
      <c r="BI20" s="515"/>
      <c r="BJ20" s="222"/>
      <c r="BK20" s="222"/>
      <c r="BL20" s="515">
        <v>589</v>
      </c>
      <c r="BM20" s="515"/>
      <c r="BN20" s="515"/>
      <c r="BO20" s="515"/>
      <c r="BP20" s="515"/>
      <c r="BQ20" s="515"/>
      <c r="BR20" s="515"/>
      <c r="BS20" s="222"/>
      <c r="BT20" s="222"/>
      <c r="BU20" s="368">
        <v>66</v>
      </c>
      <c r="BV20" s="368"/>
      <c r="BW20" s="368"/>
      <c r="BX20" s="368"/>
      <c r="BY20" s="368"/>
      <c r="BZ20" s="368"/>
      <c r="CA20" s="368"/>
      <c r="CB20" s="368"/>
      <c r="CC20" s="365"/>
      <c r="CD20" s="510">
        <v>1562</v>
      </c>
      <c r="CE20" s="511"/>
      <c r="CF20" s="511"/>
      <c r="CG20" s="511"/>
      <c r="CH20" s="511"/>
      <c r="CI20" s="511"/>
      <c r="CJ20" s="511"/>
      <c r="CK20" s="217"/>
      <c r="CL20" s="222"/>
      <c r="CM20" s="516">
        <v>775</v>
      </c>
      <c r="CN20" s="517"/>
      <c r="CO20" s="517"/>
      <c r="CP20" s="517"/>
      <c r="CQ20" s="517"/>
      <c r="CR20" s="517"/>
      <c r="CS20" s="517"/>
      <c r="CT20" s="222"/>
      <c r="CU20" s="222"/>
      <c r="CV20" s="516">
        <v>787</v>
      </c>
      <c r="CW20" s="517"/>
      <c r="CX20" s="517"/>
      <c r="CY20" s="517"/>
      <c r="CZ20" s="517"/>
      <c r="DA20" s="517"/>
      <c r="DB20" s="517"/>
      <c r="DC20" s="221"/>
      <c r="DD20" s="223"/>
      <c r="DE20" s="367">
        <v>96</v>
      </c>
      <c r="DF20" s="368"/>
      <c r="DG20" s="368"/>
      <c r="DH20" s="368"/>
      <c r="DI20" s="368"/>
      <c r="DJ20" s="368"/>
      <c r="DK20" s="368"/>
      <c r="DL20" s="368"/>
      <c r="DM20" s="365"/>
      <c r="DN20" s="510">
        <v>165</v>
      </c>
      <c r="DO20" s="511"/>
      <c r="DP20" s="511"/>
      <c r="DQ20" s="511"/>
      <c r="DR20" s="511"/>
      <c r="DS20" s="511"/>
      <c r="DT20" s="511"/>
      <c r="DU20" s="216"/>
      <c r="DV20" s="221"/>
      <c r="DW20" s="516">
        <v>31</v>
      </c>
      <c r="DX20" s="517"/>
      <c r="DY20" s="517"/>
      <c r="DZ20" s="517"/>
      <c r="EA20" s="517"/>
      <c r="EB20" s="517"/>
      <c r="EC20" s="517"/>
      <c r="ED20" s="222"/>
      <c r="EE20" s="222"/>
      <c r="EF20" s="516">
        <v>134</v>
      </c>
      <c r="EG20" s="517"/>
      <c r="EH20" s="517"/>
      <c r="EI20" s="517"/>
      <c r="EJ20" s="517"/>
      <c r="EK20" s="517"/>
      <c r="EL20" s="517"/>
      <c r="EM20" s="210"/>
      <c r="EN20" s="210"/>
      <c r="EO20" s="53"/>
    </row>
    <row r="21" spans="1:145" s="199" customFormat="1" ht="15.75" customHeight="1" x14ac:dyDescent="0.15">
      <c r="A21" s="365">
        <v>7</v>
      </c>
      <c r="B21" s="365"/>
      <c r="C21" s="365"/>
      <c r="D21" s="365"/>
      <c r="E21" s="365"/>
      <c r="F21" s="365"/>
      <c r="G21" s="365"/>
      <c r="H21" s="365"/>
      <c r="I21" s="365"/>
      <c r="J21" s="510">
        <v>969</v>
      </c>
      <c r="K21" s="511"/>
      <c r="L21" s="511"/>
      <c r="M21" s="511"/>
      <c r="N21" s="511"/>
      <c r="O21" s="511"/>
      <c r="P21" s="511"/>
      <c r="Q21" s="512"/>
      <c r="R21" s="514"/>
      <c r="S21" s="515">
        <v>493</v>
      </c>
      <c r="T21" s="515"/>
      <c r="U21" s="515"/>
      <c r="V21" s="515"/>
      <c r="W21" s="515"/>
      <c r="X21" s="515"/>
      <c r="Y21" s="515"/>
      <c r="Z21" s="514"/>
      <c r="AA21" s="514"/>
      <c r="AB21" s="515">
        <v>476</v>
      </c>
      <c r="AC21" s="515"/>
      <c r="AD21" s="515"/>
      <c r="AE21" s="515"/>
      <c r="AF21" s="515"/>
      <c r="AG21" s="515"/>
      <c r="AH21" s="515"/>
      <c r="AI21" s="220"/>
      <c r="AJ21" s="221"/>
      <c r="AK21" s="367">
        <v>37</v>
      </c>
      <c r="AL21" s="368"/>
      <c r="AM21" s="368"/>
      <c r="AN21" s="368"/>
      <c r="AO21" s="368"/>
      <c r="AP21" s="368"/>
      <c r="AQ21" s="368"/>
      <c r="AR21" s="368"/>
      <c r="AS21" s="365"/>
      <c r="AT21" s="502">
        <v>1320</v>
      </c>
      <c r="AU21" s="502"/>
      <c r="AV21" s="502"/>
      <c r="AW21" s="502"/>
      <c r="AX21" s="502"/>
      <c r="AY21" s="502"/>
      <c r="AZ21" s="502"/>
      <c r="BA21" s="216"/>
      <c r="BB21" s="221"/>
      <c r="BC21" s="515">
        <v>631</v>
      </c>
      <c r="BD21" s="515"/>
      <c r="BE21" s="515"/>
      <c r="BF21" s="515"/>
      <c r="BG21" s="515"/>
      <c r="BH21" s="515"/>
      <c r="BI21" s="515"/>
      <c r="BJ21" s="222"/>
      <c r="BK21" s="222"/>
      <c r="BL21" s="515">
        <v>689</v>
      </c>
      <c r="BM21" s="515"/>
      <c r="BN21" s="515"/>
      <c r="BO21" s="515"/>
      <c r="BP21" s="515"/>
      <c r="BQ21" s="515"/>
      <c r="BR21" s="515"/>
      <c r="BS21" s="222"/>
      <c r="BT21" s="222"/>
      <c r="BU21" s="368">
        <v>67</v>
      </c>
      <c r="BV21" s="368"/>
      <c r="BW21" s="368"/>
      <c r="BX21" s="368"/>
      <c r="BY21" s="368"/>
      <c r="BZ21" s="368"/>
      <c r="CA21" s="368"/>
      <c r="CB21" s="368"/>
      <c r="CC21" s="365"/>
      <c r="CD21" s="510">
        <v>1609</v>
      </c>
      <c r="CE21" s="511"/>
      <c r="CF21" s="511"/>
      <c r="CG21" s="511"/>
      <c r="CH21" s="511"/>
      <c r="CI21" s="511"/>
      <c r="CJ21" s="511"/>
      <c r="CK21" s="217"/>
      <c r="CL21" s="222"/>
      <c r="CM21" s="516">
        <v>803</v>
      </c>
      <c r="CN21" s="517"/>
      <c r="CO21" s="517"/>
      <c r="CP21" s="517"/>
      <c r="CQ21" s="517"/>
      <c r="CR21" s="517"/>
      <c r="CS21" s="517"/>
      <c r="CT21" s="222"/>
      <c r="CU21" s="222"/>
      <c r="CV21" s="516">
        <v>806</v>
      </c>
      <c r="CW21" s="517"/>
      <c r="CX21" s="517"/>
      <c r="CY21" s="517"/>
      <c r="CZ21" s="517"/>
      <c r="DA21" s="517"/>
      <c r="DB21" s="517"/>
      <c r="DC21" s="221"/>
      <c r="DD21" s="223"/>
      <c r="DE21" s="367">
        <v>97</v>
      </c>
      <c r="DF21" s="368"/>
      <c r="DG21" s="368"/>
      <c r="DH21" s="368"/>
      <c r="DI21" s="368"/>
      <c r="DJ21" s="368"/>
      <c r="DK21" s="368"/>
      <c r="DL21" s="368"/>
      <c r="DM21" s="365"/>
      <c r="DN21" s="510">
        <v>131</v>
      </c>
      <c r="DO21" s="511"/>
      <c r="DP21" s="511"/>
      <c r="DQ21" s="511"/>
      <c r="DR21" s="511"/>
      <c r="DS21" s="511"/>
      <c r="DT21" s="511"/>
      <c r="DU21" s="216"/>
      <c r="DV21" s="221"/>
      <c r="DW21" s="516">
        <v>22</v>
      </c>
      <c r="DX21" s="517"/>
      <c r="DY21" s="517"/>
      <c r="DZ21" s="517"/>
      <c r="EA21" s="517"/>
      <c r="EB21" s="517"/>
      <c r="EC21" s="517"/>
      <c r="ED21" s="222"/>
      <c r="EE21" s="222"/>
      <c r="EF21" s="516">
        <v>109</v>
      </c>
      <c r="EG21" s="517"/>
      <c r="EH21" s="517"/>
      <c r="EI21" s="517"/>
      <c r="EJ21" s="517"/>
      <c r="EK21" s="517"/>
      <c r="EL21" s="517"/>
      <c r="EM21" s="210"/>
      <c r="EN21" s="210"/>
      <c r="EO21" s="53"/>
    </row>
    <row r="22" spans="1:145" s="199" customFormat="1" ht="15.75" customHeight="1" x14ac:dyDescent="0.15">
      <c r="A22" s="365">
        <v>8</v>
      </c>
      <c r="B22" s="365"/>
      <c r="C22" s="365"/>
      <c r="D22" s="365"/>
      <c r="E22" s="365"/>
      <c r="F22" s="365"/>
      <c r="G22" s="365"/>
      <c r="H22" s="365"/>
      <c r="I22" s="365"/>
      <c r="J22" s="510">
        <v>980</v>
      </c>
      <c r="K22" s="511"/>
      <c r="L22" s="511"/>
      <c r="M22" s="511"/>
      <c r="N22" s="511"/>
      <c r="O22" s="511"/>
      <c r="P22" s="511"/>
      <c r="Q22" s="512"/>
      <c r="R22" s="514"/>
      <c r="S22" s="515">
        <v>484</v>
      </c>
      <c r="T22" s="515"/>
      <c r="U22" s="515"/>
      <c r="V22" s="515"/>
      <c r="W22" s="515"/>
      <c r="X22" s="515"/>
      <c r="Y22" s="515"/>
      <c r="Z22" s="514"/>
      <c r="AA22" s="514"/>
      <c r="AB22" s="515">
        <v>496</v>
      </c>
      <c r="AC22" s="515"/>
      <c r="AD22" s="515"/>
      <c r="AE22" s="515"/>
      <c r="AF22" s="515"/>
      <c r="AG22" s="515"/>
      <c r="AH22" s="515"/>
      <c r="AI22" s="220"/>
      <c r="AJ22" s="221"/>
      <c r="AK22" s="367">
        <v>38</v>
      </c>
      <c r="AL22" s="368"/>
      <c r="AM22" s="368"/>
      <c r="AN22" s="368"/>
      <c r="AO22" s="368"/>
      <c r="AP22" s="368"/>
      <c r="AQ22" s="368"/>
      <c r="AR22" s="368"/>
      <c r="AS22" s="365"/>
      <c r="AT22" s="502">
        <v>1441</v>
      </c>
      <c r="AU22" s="502"/>
      <c r="AV22" s="502"/>
      <c r="AW22" s="502"/>
      <c r="AX22" s="502"/>
      <c r="AY22" s="502"/>
      <c r="AZ22" s="502"/>
      <c r="BA22" s="216"/>
      <c r="BB22" s="221"/>
      <c r="BC22" s="515">
        <v>765</v>
      </c>
      <c r="BD22" s="515"/>
      <c r="BE22" s="515"/>
      <c r="BF22" s="515"/>
      <c r="BG22" s="515"/>
      <c r="BH22" s="515"/>
      <c r="BI22" s="515"/>
      <c r="BJ22" s="222"/>
      <c r="BK22" s="222"/>
      <c r="BL22" s="515">
        <v>676</v>
      </c>
      <c r="BM22" s="515"/>
      <c r="BN22" s="515"/>
      <c r="BO22" s="515"/>
      <c r="BP22" s="515"/>
      <c r="BQ22" s="515"/>
      <c r="BR22" s="515"/>
      <c r="BS22" s="222"/>
      <c r="BT22" s="222"/>
      <c r="BU22" s="368">
        <v>68</v>
      </c>
      <c r="BV22" s="368"/>
      <c r="BW22" s="368"/>
      <c r="BX22" s="368"/>
      <c r="BY22" s="368"/>
      <c r="BZ22" s="368"/>
      <c r="CA22" s="368"/>
      <c r="CB22" s="368"/>
      <c r="CC22" s="365"/>
      <c r="CD22" s="510">
        <v>1702</v>
      </c>
      <c r="CE22" s="511"/>
      <c r="CF22" s="511"/>
      <c r="CG22" s="511"/>
      <c r="CH22" s="511"/>
      <c r="CI22" s="511"/>
      <c r="CJ22" s="511"/>
      <c r="CK22" s="217"/>
      <c r="CL22" s="222"/>
      <c r="CM22" s="516">
        <v>823</v>
      </c>
      <c r="CN22" s="517"/>
      <c r="CO22" s="517"/>
      <c r="CP22" s="517"/>
      <c r="CQ22" s="517"/>
      <c r="CR22" s="517"/>
      <c r="CS22" s="517"/>
      <c r="CT22" s="222"/>
      <c r="CU22" s="222"/>
      <c r="CV22" s="516">
        <v>879</v>
      </c>
      <c r="CW22" s="516"/>
      <c r="CX22" s="516"/>
      <c r="CY22" s="516"/>
      <c r="CZ22" s="516"/>
      <c r="DA22" s="516"/>
      <c r="DB22" s="516"/>
      <c r="DC22" s="221"/>
      <c r="DD22" s="223"/>
      <c r="DE22" s="367">
        <v>98</v>
      </c>
      <c r="DF22" s="368"/>
      <c r="DG22" s="368"/>
      <c r="DH22" s="368"/>
      <c r="DI22" s="368"/>
      <c r="DJ22" s="368"/>
      <c r="DK22" s="368"/>
      <c r="DL22" s="368"/>
      <c r="DM22" s="365"/>
      <c r="DN22" s="510">
        <v>81</v>
      </c>
      <c r="DO22" s="511"/>
      <c r="DP22" s="511"/>
      <c r="DQ22" s="511"/>
      <c r="DR22" s="511"/>
      <c r="DS22" s="511"/>
      <c r="DT22" s="511"/>
      <c r="DU22" s="216"/>
      <c r="DV22" s="221"/>
      <c r="DW22" s="516">
        <v>18</v>
      </c>
      <c r="DX22" s="517"/>
      <c r="DY22" s="517"/>
      <c r="DZ22" s="517"/>
      <c r="EA22" s="517"/>
      <c r="EB22" s="517"/>
      <c r="EC22" s="517"/>
      <c r="ED22" s="222"/>
      <c r="EE22" s="222"/>
      <c r="EF22" s="516">
        <v>63</v>
      </c>
      <c r="EG22" s="517"/>
      <c r="EH22" s="517"/>
      <c r="EI22" s="517"/>
      <c r="EJ22" s="517"/>
      <c r="EK22" s="517"/>
      <c r="EL22" s="517"/>
      <c r="EM22" s="210"/>
      <c r="EN22" s="210"/>
      <c r="EO22" s="53"/>
    </row>
    <row r="23" spans="1:145" s="199" customFormat="1" ht="15.75" customHeight="1" x14ac:dyDescent="0.15">
      <c r="A23" s="365">
        <v>9</v>
      </c>
      <c r="B23" s="365"/>
      <c r="C23" s="365"/>
      <c r="D23" s="365"/>
      <c r="E23" s="365"/>
      <c r="F23" s="365"/>
      <c r="G23" s="365"/>
      <c r="H23" s="365"/>
      <c r="I23" s="365"/>
      <c r="J23" s="510">
        <v>982</v>
      </c>
      <c r="K23" s="511"/>
      <c r="L23" s="511"/>
      <c r="M23" s="511"/>
      <c r="N23" s="511"/>
      <c r="O23" s="511"/>
      <c r="P23" s="511"/>
      <c r="Q23" s="512"/>
      <c r="R23" s="514"/>
      <c r="S23" s="515">
        <v>514</v>
      </c>
      <c r="T23" s="515"/>
      <c r="U23" s="515"/>
      <c r="V23" s="515"/>
      <c r="W23" s="515"/>
      <c r="X23" s="515"/>
      <c r="Y23" s="515"/>
      <c r="Z23" s="514"/>
      <c r="AA23" s="514"/>
      <c r="AB23" s="515">
        <v>468</v>
      </c>
      <c r="AC23" s="515"/>
      <c r="AD23" s="515"/>
      <c r="AE23" s="515"/>
      <c r="AF23" s="515"/>
      <c r="AG23" s="515"/>
      <c r="AH23" s="515"/>
      <c r="AI23" s="220"/>
      <c r="AJ23" s="221"/>
      <c r="AK23" s="367">
        <v>39</v>
      </c>
      <c r="AL23" s="368"/>
      <c r="AM23" s="368"/>
      <c r="AN23" s="368"/>
      <c r="AO23" s="368"/>
      <c r="AP23" s="368"/>
      <c r="AQ23" s="368"/>
      <c r="AR23" s="368"/>
      <c r="AS23" s="365"/>
      <c r="AT23" s="502">
        <v>1454</v>
      </c>
      <c r="AU23" s="502"/>
      <c r="AV23" s="502"/>
      <c r="AW23" s="502"/>
      <c r="AX23" s="502"/>
      <c r="AY23" s="502"/>
      <c r="AZ23" s="502"/>
      <c r="BA23" s="216"/>
      <c r="BB23" s="221"/>
      <c r="BC23" s="515">
        <v>756</v>
      </c>
      <c r="BD23" s="515"/>
      <c r="BE23" s="515"/>
      <c r="BF23" s="515"/>
      <c r="BG23" s="515"/>
      <c r="BH23" s="515"/>
      <c r="BI23" s="515"/>
      <c r="BJ23" s="222"/>
      <c r="BK23" s="222"/>
      <c r="BL23" s="515">
        <v>698</v>
      </c>
      <c r="BM23" s="515"/>
      <c r="BN23" s="515"/>
      <c r="BO23" s="515"/>
      <c r="BP23" s="515"/>
      <c r="BQ23" s="515"/>
      <c r="BR23" s="515"/>
      <c r="BS23" s="222"/>
      <c r="BT23" s="222"/>
      <c r="BU23" s="368">
        <v>69</v>
      </c>
      <c r="BV23" s="368"/>
      <c r="BW23" s="368"/>
      <c r="BX23" s="368"/>
      <c r="BY23" s="368"/>
      <c r="BZ23" s="368"/>
      <c r="CA23" s="368"/>
      <c r="CB23" s="368"/>
      <c r="CC23" s="365"/>
      <c r="CD23" s="510">
        <v>1663</v>
      </c>
      <c r="CE23" s="511"/>
      <c r="CF23" s="511"/>
      <c r="CG23" s="511"/>
      <c r="CH23" s="511"/>
      <c r="CI23" s="511"/>
      <c r="CJ23" s="511"/>
      <c r="CK23" s="217"/>
      <c r="CL23" s="222"/>
      <c r="CM23" s="516">
        <v>810</v>
      </c>
      <c r="CN23" s="517"/>
      <c r="CO23" s="517"/>
      <c r="CP23" s="517"/>
      <c r="CQ23" s="517"/>
      <c r="CR23" s="517"/>
      <c r="CS23" s="517"/>
      <c r="CT23" s="222"/>
      <c r="CU23" s="222"/>
      <c r="CV23" s="516">
        <v>853</v>
      </c>
      <c r="CW23" s="517"/>
      <c r="CX23" s="517"/>
      <c r="CY23" s="517"/>
      <c r="CZ23" s="517"/>
      <c r="DA23" s="517"/>
      <c r="DB23" s="517"/>
      <c r="DC23" s="221"/>
      <c r="DD23" s="223"/>
      <c r="DE23" s="367">
        <v>99</v>
      </c>
      <c r="DF23" s="368"/>
      <c r="DG23" s="368"/>
      <c r="DH23" s="368"/>
      <c r="DI23" s="368"/>
      <c r="DJ23" s="368"/>
      <c r="DK23" s="368"/>
      <c r="DL23" s="368"/>
      <c r="DM23" s="365"/>
      <c r="DN23" s="510">
        <v>54</v>
      </c>
      <c r="DO23" s="511"/>
      <c r="DP23" s="511"/>
      <c r="DQ23" s="511"/>
      <c r="DR23" s="511"/>
      <c r="DS23" s="511"/>
      <c r="DT23" s="511"/>
      <c r="DU23" s="216"/>
      <c r="DV23" s="221"/>
      <c r="DW23" s="516">
        <v>10</v>
      </c>
      <c r="DX23" s="517"/>
      <c r="DY23" s="517"/>
      <c r="DZ23" s="517"/>
      <c r="EA23" s="517"/>
      <c r="EB23" s="517"/>
      <c r="EC23" s="517"/>
      <c r="ED23" s="222"/>
      <c r="EE23" s="222"/>
      <c r="EF23" s="516">
        <v>44</v>
      </c>
      <c r="EG23" s="517"/>
      <c r="EH23" s="517"/>
      <c r="EI23" s="517"/>
      <c r="EJ23" s="517"/>
      <c r="EK23" s="517"/>
      <c r="EL23" s="517"/>
      <c r="EM23" s="210"/>
      <c r="EN23" s="210"/>
      <c r="EO23" s="53"/>
    </row>
    <row r="24" spans="1:145" s="199" customFormat="1" ht="15.75" customHeight="1" x14ac:dyDescent="0.15">
      <c r="A24" s="203"/>
      <c r="B24" s="203"/>
      <c r="C24" s="203"/>
      <c r="D24" s="203"/>
      <c r="E24" s="203"/>
      <c r="F24" s="203"/>
      <c r="G24" s="203"/>
      <c r="H24" s="203"/>
      <c r="I24" s="208"/>
      <c r="J24" s="514"/>
      <c r="K24" s="514"/>
      <c r="L24" s="514"/>
      <c r="M24" s="514"/>
      <c r="N24" s="514"/>
      <c r="O24" s="514"/>
      <c r="P24" s="514"/>
      <c r="Q24" s="514"/>
      <c r="R24" s="514"/>
      <c r="S24" s="509"/>
      <c r="T24" s="509"/>
      <c r="U24" s="509"/>
      <c r="V24" s="509"/>
      <c r="W24" s="509"/>
      <c r="X24" s="509"/>
      <c r="Y24" s="509"/>
      <c r="Z24" s="514"/>
      <c r="AA24" s="514"/>
      <c r="AB24" s="509"/>
      <c r="AC24" s="509"/>
      <c r="AD24" s="509"/>
      <c r="AE24" s="509"/>
      <c r="AF24" s="509"/>
      <c r="AG24" s="509"/>
      <c r="AH24" s="509"/>
      <c r="AI24" s="220"/>
      <c r="AJ24" s="221"/>
      <c r="AK24" s="207"/>
      <c r="AL24" s="203"/>
      <c r="AM24" s="203"/>
      <c r="AN24" s="203"/>
      <c r="AO24" s="203"/>
      <c r="AP24" s="203"/>
      <c r="AQ24" s="203"/>
      <c r="AR24" s="203"/>
      <c r="AS24" s="208"/>
      <c r="AT24" s="509"/>
      <c r="AU24" s="509"/>
      <c r="AV24" s="509"/>
      <c r="AW24" s="509"/>
      <c r="AX24" s="509"/>
      <c r="AY24" s="509"/>
      <c r="AZ24" s="509"/>
      <c r="BA24" s="221"/>
      <c r="BB24" s="221"/>
      <c r="BC24" s="509"/>
      <c r="BD24" s="509"/>
      <c r="BE24" s="509"/>
      <c r="BF24" s="509"/>
      <c r="BG24" s="509"/>
      <c r="BH24" s="509"/>
      <c r="BI24" s="509"/>
      <c r="BJ24" s="222"/>
      <c r="BK24" s="222"/>
      <c r="BL24" s="509"/>
      <c r="BM24" s="509"/>
      <c r="BN24" s="509"/>
      <c r="BO24" s="509"/>
      <c r="BP24" s="509"/>
      <c r="BQ24" s="509"/>
      <c r="BR24" s="509"/>
      <c r="BS24" s="222"/>
      <c r="BT24" s="222"/>
      <c r="BU24" s="203"/>
      <c r="BV24" s="203"/>
      <c r="BW24" s="203"/>
      <c r="BX24" s="203"/>
      <c r="BY24" s="203"/>
      <c r="BZ24" s="203"/>
      <c r="CA24" s="203"/>
      <c r="CB24" s="203"/>
      <c r="CC24" s="208"/>
      <c r="CD24" s="518"/>
      <c r="CE24" s="519"/>
      <c r="CF24" s="519"/>
      <c r="CG24" s="519"/>
      <c r="CH24" s="519"/>
      <c r="CI24" s="519"/>
      <c r="CJ24" s="519"/>
      <c r="CK24" s="222"/>
      <c r="CL24" s="222"/>
      <c r="CM24" s="222"/>
      <c r="CN24" s="222"/>
      <c r="CO24" s="222"/>
      <c r="CP24" s="222"/>
      <c r="CQ24" s="222"/>
      <c r="CR24" s="222"/>
      <c r="CS24" s="222"/>
      <c r="CT24" s="222"/>
      <c r="CU24" s="222"/>
      <c r="CV24" s="221"/>
      <c r="CW24" s="221"/>
      <c r="CX24" s="221"/>
      <c r="CY24" s="221"/>
      <c r="CZ24" s="221"/>
      <c r="DA24" s="221"/>
      <c r="DB24" s="221"/>
      <c r="DC24" s="221"/>
      <c r="DD24" s="223"/>
      <c r="DE24" s="207"/>
      <c r="DF24" s="203"/>
      <c r="DG24" s="203"/>
      <c r="DH24" s="203"/>
      <c r="DI24" s="203"/>
      <c r="DJ24" s="203"/>
      <c r="DK24" s="203"/>
      <c r="DL24" s="203"/>
      <c r="DM24" s="208"/>
      <c r="DN24" s="518">
        <v>41</v>
      </c>
      <c r="DO24" s="519"/>
      <c r="DP24" s="519"/>
      <c r="DQ24" s="519"/>
      <c r="DR24" s="519"/>
      <c r="DS24" s="519"/>
      <c r="DT24" s="519"/>
      <c r="DU24" s="209"/>
      <c r="DV24" s="209"/>
      <c r="DW24" s="210"/>
      <c r="DX24" s="210"/>
      <c r="DY24" s="210"/>
      <c r="DZ24" s="210"/>
      <c r="EA24" s="210"/>
      <c r="EB24" s="210"/>
      <c r="EC24" s="210"/>
      <c r="ED24" s="210"/>
      <c r="EE24" s="210"/>
      <c r="EF24" s="210">
        <v>38</v>
      </c>
      <c r="EG24" s="210"/>
      <c r="EH24" s="210"/>
      <c r="EI24" s="210"/>
      <c r="EJ24" s="210"/>
      <c r="EK24" s="210"/>
      <c r="EL24" s="210"/>
      <c r="EM24" s="210"/>
      <c r="EN24" s="210"/>
      <c r="EO24" s="53"/>
    </row>
    <row r="25" spans="1:145" s="199" customFormat="1" ht="15.75" customHeight="1" x14ac:dyDescent="0.15">
      <c r="A25" s="364" t="s">
        <v>351</v>
      </c>
      <c r="B25" s="364"/>
      <c r="C25" s="364"/>
      <c r="D25" s="364"/>
      <c r="E25" s="364"/>
      <c r="F25" s="364"/>
      <c r="G25" s="364"/>
      <c r="H25" s="364"/>
      <c r="I25" s="364"/>
      <c r="J25" s="510">
        <f t="shared" ref="J25" si="7">SUM(S25:AH25)</f>
        <v>5752</v>
      </c>
      <c r="K25" s="511"/>
      <c r="L25" s="511"/>
      <c r="M25" s="511"/>
      <c r="N25" s="511"/>
      <c r="O25" s="511"/>
      <c r="P25" s="511"/>
      <c r="Q25" s="512"/>
      <c r="R25" s="513"/>
      <c r="S25" s="502">
        <f>SUM(S26:Y30)</f>
        <v>2965</v>
      </c>
      <c r="T25" s="502"/>
      <c r="U25" s="502"/>
      <c r="V25" s="502"/>
      <c r="W25" s="502"/>
      <c r="X25" s="502"/>
      <c r="Y25" s="502"/>
      <c r="Z25" s="512"/>
      <c r="AA25" s="513"/>
      <c r="AB25" s="502">
        <f>SUM(AB26:AH30)</f>
        <v>2787</v>
      </c>
      <c r="AC25" s="502"/>
      <c r="AD25" s="502"/>
      <c r="AE25" s="502"/>
      <c r="AF25" s="502"/>
      <c r="AG25" s="502"/>
      <c r="AH25" s="502"/>
      <c r="AI25" s="214"/>
      <c r="AJ25" s="215"/>
      <c r="AK25" s="369" t="s">
        <v>35</v>
      </c>
      <c r="AL25" s="366"/>
      <c r="AM25" s="366"/>
      <c r="AN25" s="366"/>
      <c r="AO25" s="366"/>
      <c r="AP25" s="366"/>
      <c r="AQ25" s="366"/>
      <c r="AR25" s="366"/>
      <c r="AS25" s="364"/>
      <c r="AT25" s="502">
        <f t="shared" ref="AT25" si="8">SUM(BC25,BL25)</f>
        <v>7661</v>
      </c>
      <c r="AU25" s="502"/>
      <c r="AV25" s="502"/>
      <c r="AW25" s="502"/>
      <c r="AX25" s="502"/>
      <c r="AY25" s="502"/>
      <c r="AZ25" s="502"/>
      <c r="BA25" s="216"/>
      <c r="BB25" s="215"/>
      <c r="BC25" s="502">
        <f>SUM(BC26:BI30)</f>
        <v>4077</v>
      </c>
      <c r="BD25" s="502"/>
      <c r="BE25" s="502"/>
      <c r="BF25" s="502"/>
      <c r="BG25" s="502"/>
      <c r="BH25" s="502"/>
      <c r="BI25" s="502"/>
      <c r="BJ25" s="217"/>
      <c r="BK25" s="218"/>
      <c r="BL25" s="502">
        <f>SUM(BL26:BR30)</f>
        <v>3584</v>
      </c>
      <c r="BM25" s="502"/>
      <c r="BN25" s="502"/>
      <c r="BO25" s="502"/>
      <c r="BP25" s="502"/>
      <c r="BQ25" s="502"/>
      <c r="BR25" s="502"/>
      <c r="BS25" s="217"/>
      <c r="BT25" s="218"/>
      <c r="BU25" s="366" t="s">
        <v>34</v>
      </c>
      <c r="BV25" s="366"/>
      <c r="BW25" s="366"/>
      <c r="BX25" s="366"/>
      <c r="BY25" s="366"/>
      <c r="BZ25" s="366"/>
      <c r="CA25" s="366"/>
      <c r="CB25" s="366"/>
      <c r="CC25" s="364"/>
      <c r="CD25" s="510">
        <f t="shared" ref="CD25" si="9">SUM(CM25,CV25)</f>
        <v>9799</v>
      </c>
      <c r="CE25" s="511"/>
      <c r="CF25" s="511"/>
      <c r="CG25" s="511"/>
      <c r="CH25" s="511"/>
      <c r="CI25" s="511"/>
      <c r="CJ25" s="511"/>
      <c r="CK25" s="217"/>
      <c r="CL25" s="218"/>
      <c r="CM25" s="510">
        <f>SUM(CM26:CS30)</f>
        <v>4659</v>
      </c>
      <c r="CN25" s="510"/>
      <c r="CO25" s="510"/>
      <c r="CP25" s="510"/>
      <c r="CQ25" s="510"/>
      <c r="CR25" s="510"/>
      <c r="CS25" s="510"/>
      <c r="CT25" s="217"/>
      <c r="CU25" s="218"/>
      <c r="CV25" s="510">
        <f>SUM(CV26:DB30)</f>
        <v>5140</v>
      </c>
      <c r="CW25" s="510"/>
      <c r="CX25" s="510"/>
      <c r="CY25" s="510"/>
      <c r="CZ25" s="510"/>
      <c r="DA25" s="510"/>
      <c r="DB25" s="510"/>
      <c r="DC25" s="216"/>
      <c r="DD25" s="219"/>
      <c r="DE25" s="369" t="s">
        <v>33</v>
      </c>
      <c r="DF25" s="366"/>
      <c r="DG25" s="366"/>
      <c r="DH25" s="366"/>
      <c r="DI25" s="366"/>
      <c r="DJ25" s="366"/>
      <c r="DK25" s="366"/>
      <c r="DL25" s="366"/>
      <c r="DM25" s="364"/>
      <c r="DN25" s="510">
        <f t="shared" ref="DN25" si="10">SUM(DW25,EF25)</f>
        <v>85</v>
      </c>
      <c r="DO25" s="511"/>
      <c r="DP25" s="511"/>
      <c r="DQ25" s="511"/>
      <c r="DR25" s="511"/>
      <c r="DS25" s="511"/>
      <c r="DT25" s="511"/>
      <c r="DU25" s="216"/>
      <c r="DV25" s="215"/>
      <c r="DW25" s="510">
        <f>SUM(DW26:EC30)</f>
        <v>8</v>
      </c>
      <c r="DX25" s="511"/>
      <c r="DY25" s="511"/>
      <c r="DZ25" s="511"/>
      <c r="EA25" s="511"/>
      <c r="EB25" s="511"/>
      <c r="EC25" s="511"/>
      <c r="ED25" s="217"/>
      <c r="EE25" s="218"/>
      <c r="EF25" s="510">
        <v>77</v>
      </c>
      <c r="EG25" s="511"/>
      <c r="EH25" s="511"/>
      <c r="EI25" s="511"/>
      <c r="EJ25" s="511"/>
      <c r="EK25" s="511"/>
      <c r="EL25" s="511"/>
      <c r="EM25" s="217"/>
      <c r="EN25" s="218"/>
      <c r="EO25" s="53"/>
    </row>
    <row r="26" spans="1:145" s="199" customFormat="1" ht="15.75" customHeight="1" x14ac:dyDescent="0.15">
      <c r="A26" s="365">
        <v>10</v>
      </c>
      <c r="B26" s="365"/>
      <c r="C26" s="365"/>
      <c r="D26" s="365"/>
      <c r="E26" s="365"/>
      <c r="F26" s="365"/>
      <c r="G26" s="365"/>
      <c r="H26" s="365"/>
      <c r="I26" s="365"/>
      <c r="J26" s="510">
        <v>1071</v>
      </c>
      <c r="K26" s="511"/>
      <c r="L26" s="511"/>
      <c r="M26" s="511"/>
      <c r="N26" s="511"/>
      <c r="O26" s="511"/>
      <c r="P26" s="511"/>
      <c r="Q26" s="512"/>
      <c r="R26" s="514"/>
      <c r="S26" s="515">
        <v>552</v>
      </c>
      <c r="T26" s="515"/>
      <c r="U26" s="515"/>
      <c r="V26" s="515"/>
      <c r="W26" s="515"/>
      <c r="X26" s="515"/>
      <c r="Y26" s="515"/>
      <c r="Z26" s="514"/>
      <c r="AA26" s="514"/>
      <c r="AB26" s="515">
        <v>519</v>
      </c>
      <c r="AC26" s="515"/>
      <c r="AD26" s="515"/>
      <c r="AE26" s="515"/>
      <c r="AF26" s="515"/>
      <c r="AG26" s="515"/>
      <c r="AH26" s="515"/>
      <c r="AI26" s="220"/>
      <c r="AJ26" s="221"/>
      <c r="AK26" s="367">
        <v>40</v>
      </c>
      <c r="AL26" s="368"/>
      <c r="AM26" s="368"/>
      <c r="AN26" s="368"/>
      <c r="AO26" s="368"/>
      <c r="AP26" s="368"/>
      <c r="AQ26" s="368"/>
      <c r="AR26" s="368"/>
      <c r="AS26" s="365"/>
      <c r="AT26" s="502">
        <v>1458</v>
      </c>
      <c r="AU26" s="502"/>
      <c r="AV26" s="502"/>
      <c r="AW26" s="502"/>
      <c r="AX26" s="502"/>
      <c r="AY26" s="502"/>
      <c r="AZ26" s="502"/>
      <c r="BA26" s="216"/>
      <c r="BB26" s="221"/>
      <c r="BC26" s="515">
        <v>754</v>
      </c>
      <c r="BD26" s="515"/>
      <c r="BE26" s="515"/>
      <c r="BF26" s="515"/>
      <c r="BG26" s="515"/>
      <c r="BH26" s="515"/>
      <c r="BI26" s="515"/>
      <c r="BJ26" s="222"/>
      <c r="BK26" s="222"/>
      <c r="BL26" s="515">
        <v>704</v>
      </c>
      <c r="BM26" s="515"/>
      <c r="BN26" s="515"/>
      <c r="BO26" s="515"/>
      <c r="BP26" s="515"/>
      <c r="BQ26" s="515"/>
      <c r="BR26" s="515"/>
      <c r="BS26" s="222"/>
      <c r="BT26" s="222"/>
      <c r="BU26" s="368">
        <v>70</v>
      </c>
      <c r="BV26" s="368"/>
      <c r="BW26" s="368"/>
      <c r="BX26" s="368"/>
      <c r="BY26" s="368"/>
      <c r="BZ26" s="368"/>
      <c r="CA26" s="368"/>
      <c r="CB26" s="368"/>
      <c r="CC26" s="365"/>
      <c r="CD26" s="510">
        <v>1775</v>
      </c>
      <c r="CE26" s="511"/>
      <c r="CF26" s="511"/>
      <c r="CG26" s="511"/>
      <c r="CH26" s="511"/>
      <c r="CI26" s="511"/>
      <c r="CJ26" s="511"/>
      <c r="CK26" s="217"/>
      <c r="CL26" s="222"/>
      <c r="CM26" s="516">
        <v>831</v>
      </c>
      <c r="CN26" s="517"/>
      <c r="CO26" s="517"/>
      <c r="CP26" s="517"/>
      <c r="CQ26" s="517"/>
      <c r="CR26" s="517"/>
      <c r="CS26" s="517"/>
      <c r="CT26" s="222"/>
      <c r="CU26" s="222"/>
      <c r="CV26" s="516">
        <v>944</v>
      </c>
      <c r="CW26" s="516"/>
      <c r="CX26" s="516"/>
      <c r="CY26" s="516"/>
      <c r="CZ26" s="516"/>
      <c r="DA26" s="516"/>
      <c r="DB26" s="516"/>
      <c r="DC26" s="221"/>
      <c r="DD26" s="223"/>
      <c r="DE26" s="367">
        <v>100</v>
      </c>
      <c r="DF26" s="368"/>
      <c r="DG26" s="368"/>
      <c r="DH26" s="368"/>
      <c r="DI26" s="368"/>
      <c r="DJ26" s="368"/>
      <c r="DK26" s="368"/>
      <c r="DL26" s="368"/>
      <c r="DM26" s="365"/>
      <c r="DN26" s="510">
        <v>41</v>
      </c>
      <c r="DO26" s="511"/>
      <c r="DP26" s="511"/>
      <c r="DQ26" s="511"/>
      <c r="DR26" s="511"/>
      <c r="DS26" s="511"/>
      <c r="DT26" s="511"/>
      <c r="DU26" s="216"/>
      <c r="DV26" s="221"/>
      <c r="DW26" s="516">
        <v>3</v>
      </c>
      <c r="DX26" s="517"/>
      <c r="DY26" s="517"/>
      <c r="DZ26" s="517"/>
      <c r="EA26" s="517"/>
      <c r="EB26" s="517"/>
      <c r="EC26" s="517"/>
      <c r="ED26" s="222"/>
      <c r="EE26" s="222"/>
      <c r="EF26" s="516">
        <v>38</v>
      </c>
      <c r="EG26" s="517"/>
      <c r="EH26" s="517"/>
      <c r="EI26" s="517"/>
      <c r="EJ26" s="517"/>
      <c r="EK26" s="517"/>
      <c r="EL26" s="517"/>
      <c r="EM26" s="210"/>
      <c r="EN26" s="210"/>
      <c r="EO26" s="53"/>
    </row>
    <row r="27" spans="1:145" s="199" customFormat="1" ht="15.75" customHeight="1" x14ac:dyDescent="0.15">
      <c r="A27" s="365">
        <v>11</v>
      </c>
      <c r="B27" s="365"/>
      <c r="C27" s="365"/>
      <c r="D27" s="365"/>
      <c r="E27" s="365"/>
      <c r="F27" s="365"/>
      <c r="G27" s="365"/>
      <c r="H27" s="365"/>
      <c r="I27" s="365"/>
      <c r="J27" s="510">
        <v>1148</v>
      </c>
      <c r="K27" s="511"/>
      <c r="L27" s="511"/>
      <c r="M27" s="511"/>
      <c r="N27" s="511"/>
      <c r="O27" s="511"/>
      <c r="P27" s="511"/>
      <c r="Q27" s="512"/>
      <c r="R27" s="514"/>
      <c r="S27" s="515">
        <v>615</v>
      </c>
      <c r="T27" s="515"/>
      <c r="U27" s="515"/>
      <c r="V27" s="515"/>
      <c r="W27" s="515"/>
      <c r="X27" s="515"/>
      <c r="Y27" s="515"/>
      <c r="Z27" s="514"/>
      <c r="AA27" s="514"/>
      <c r="AB27" s="515">
        <v>533</v>
      </c>
      <c r="AC27" s="515"/>
      <c r="AD27" s="515"/>
      <c r="AE27" s="515"/>
      <c r="AF27" s="515"/>
      <c r="AG27" s="515"/>
      <c r="AH27" s="515"/>
      <c r="AI27" s="220"/>
      <c r="AJ27" s="221"/>
      <c r="AK27" s="367">
        <v>41</v>
      </c>
      <c r="AL27" s="368"/>
      <c r="AM27" s="368"/>
      <c r="AN27" s="368"/>
      <c r="AO27" s="368"/>
      <c r="AP27" s="368"/>
      <c r="AQ27" s="368"/>
      <c r="AR27" s="368"/>
      <c r="AS27" s="365"/>
      <c r="AT27" s="502">
        <v>1521</v>
      </c>
      <c r="AU27" s="502"/>
      <c r="AV27" s="502"/>
      <c r="AW27" s="502"/>
      <c r="AX27" s="502"/>
      <c r="AY27" s="502"/>
      <c r="AZ27" s="502"/>
      <c r="BA27" s="216"/>
      <c r="BB27" s="221"/>
      <c r="BC27" s="515">
        <v>802</v>
      </c>
      <c r="BD27" s="515"/>
      <c r="BE27" s="515"/>
      <c r="BF27" s="515"/>
      <c r="BG27" s="515"/>
      <c r="BH27" s="515"/>
      <c r="BI27" s="515"/>
      <c r="BJ27" s="222"/>
      <c r="BK27" s="222"/>
      <c r="BL27" s="515">
        <v>719</v>
      </c>
      <c r="BM27" s="515"/>
      <c r="BN27" s="515"/>
      <c r="BO27" s="515"/>
      <c r="BP27" s="515"/>
      <c r="BQ27" s="515"/>
      <c r="BR27" s="515"/>
      <c r="BS27" s="222"/>
      <c r="BT27" s="222"/>
      <c r="BU27" s="368">
        <v>71</v>
      </c>
      <c r="BV27" s="368"/>
      <c r="BW27" s="368"/>
      <c r="BX27" s="368"/>
      <c r="BY27" s="368"/>
      <c r="BZ27" s="368"/>
      <c r="CA27" s="368"/>
      <c r="CB27" s="368"/>
      <c r="CC27" s="365"/>
      <c r="CD27" s="510">
        <v>1868</v>
      </c>
      <c r="CE27" s="511"/>
      <c r="CF27" s="511"/>
      <c r="CG27" s="511"/>
      <c r="CH27" s="511"/>
      <c r="CI27" s="511"/>
      <c r="CJ27" s="511"/>
      <c r="CK27" s="217"/>
      <c r="CL27" s="222"/>
      <c r="CM27" s="516">
        <v>882</v>
      </c>
      <c r="CN27" s="517"/>
      <c r="CO27" s="517"/>
      <c r="CP27" s="517"/>
      <c r="CQ27" s="517"/>
      <c r="CR27" s="517"/>
      <c r="CS27" s="517"/>
      <c r="CT27" s="222"/>
      <c r="CU27" s="222"/>
      <c r="CV27" s="516">
        <v>986</v>
      </c>
      <c r="CW27" s="516"/>
      <c r="CX27" s="516"/>
      <c r="CY27" s="516"/>
      <c r="CZ27" s="516"/>
      <c r="DA27" s="516"/>
      <c r="DB27" s="516"/>
      <c r="DC27" s="221"/>
      <c r="DD27" s="223"/>
      <c r="DE27" s="367">
        <v>101</v>
      </c>
      <c r="DF27" s="368"/>
      <c r="DG27" s="368"/>
      <c r="DH27" s="368"/>
      <c r="DI27" s="368"/>
      <c r="DJ27" s="368"/>
      <c r="DK27" s="368"/>
      <c r="DL27" s="368"/>
      <c r="DM27" s="365"/>
      <c r="DN27" s="510">
        <v>17</v>
      </c>
      <c r="DO27" s="511"/>
      <c r="DP27" s="511"/>
      <c r="DQ27" s="511"/>
      <c r="DR27" s="511"/>
      <c r="DS27" s="511"/>
      <c r="DT27" s="511"/>
      <c r="DU27" s="216"/>
      <c r="DV27" s="221"/>
      <c r="DW27" s="516">
        <v>2</v>
      </c>
      <c r="DX27" s="517"/>
      <c r="DY27" s="517"/>
      <c r="DZ27" s="517"/>
      <c r="EA27" s="517"/>
      <c r="EB27" s="517"/>
      <c r="EC27" s="517"/>
      <c r="ED27" s="222"/>
      <c r="EE27" s="222"/>
      <c r="EF27" s="516">
        <v>15</v>
      </c>
      <c r="EG27" s="517"/>
      <c r="EH27" s="517"/>
      <c r="EI27" s="517"/>
      <c r="EJ27" s="517"/>
      <c r="EK27" s="517"/>
      <c r="EL27" s="517"/>
      <c r="EM27" s="210"/>
      <c r="EN27" s="210"/>
      <c r="EO27" s="53"/>
    </row>
    <row r="28" spans="1:145" s="199" customFormat="1" ht="15.75" customHeight="1" x14ac:dyDescent="0.15">
      <c r="A28" s="365">
        <v>12</v>
      </c>
      <c r="B28" s="365"/>
      <c r="C28" s="365"/>
      <c r="D28" s="365"/>
      <c r="E28" s="365"/>
      <c r="F28" s="365"/>
      <c r="G28" s="365"/>
      <c r="H28" s="365"/>
      <c r="I28" s="365"/>
      <c r="J28" s="510">
        <v>1143</v>
      </c>
      <c r="K28" s="511"/>
      <c r="L28" s="511"/>
      <c r="M28" s="511"/>
      <c r="N28" s="511"/>
      <c r="O28" s="511"/>
      <c r="P28" s="511"/>
      <c r="Q28" s="512"/>
      <c r="R28" s="514"/>
      <c r="S28" s="515">
        <v>563</v>
      </c>
      <c r="T28" s="515"/>
      <c r="U28" s="515"/>
      <c r="V28" s="515"/>
      <c r="W28" s="515"/>
      <c r="X28" s="515"/>
      <c r="Y28" s="515"/>
      <c r="Z28" s="514"/>
      <c r="AA28" s="514"/>
      <c r="AB28" s="515">
        <v>580</v>
      </c>
      <c r="AC28" s="515"/>
      <c r="AD28" s="515"/>
      <c r="AE28" s="515"/>
      <c r="AF28" s="515"/>
      <c r="AG28" s="515"/>
      <c r="AH28" s="515"/>
      <c r="AI28" s="220"/>
      <c r="AJ28" s="221"/>
      <c r="AK28" s="367">
        <v>42</v>
      </c>
      <c r="AL28" s="368"/>
      <c r="AM28" s="368"/>
      <c r="AN28" s="368"/>
      <c r="AO28" s="368"/>
      <c r="AP28" s="368"/>
      <c r="AQ28" s="368"/>
      <c r="AR28" s="368"/>
      <c r="AS28" s="365"/>
      <c r="AT28" s="502">
        <v>1471</v>
      </c>
      <c r="AU28" s="502"/>
      <c r="AV28" s="502"/>
      <c r="AW28" s="502"/>
      <c r="AX28" s="502"/>
      <c r="AY28" s="502"/>
      <c r="AZ28" s="502"/>
      <c r="BA28" s="216"/>
      <c r="BB28" s="221"/>
      <c r="BC28" s="515">
        <v>782</v>
      </c>
      <c r="BD28" s="515"/>
      <c r="BE28" s="515"/>
      <c r="BF28" s="515"/>
      <c r="BG28" s="515"/>
      <c r="BH28" s="515"/>
      <c r="BI28" s="515"/>
      <c r="BJ28" s="222"/>
      <c r="BK28" s="222"/>
      <c r="BL28" s="515">
        <v>689</v>
      </c>
      <c r="BM28" s="515"/>
      <c r="BN28" s="515"/>
      <c r="BO28" s="515"/>
      <c r="BP28" s="515"/>
      <c r="BQ28" s="515"/>
      <c r="BR28" s="515"/>
      <c r="BS28" s="222"/>
      <c r="BT28" s="222"/>
      <c r="BU28" s="368">
        <v>72</v>
      </c>
      <c r="BV28" s="368"/>
      <c r="BW28" s="368"/>
      <c r="BX28" s="368"/>
      <c r="BY28" s="368"/>
      <c r="BZ28" s="368"/>
      <c r="CA28" s="368"/>
      <c r="CB28" s="368"/>
      <c r="CC28" s="365"/>
      <c r="CD28" s="510">
        <v>1877</v>
      </c>
      <c r="CE28" s="511"/>
      <c r="CF28" s="511"/>
      <c r="CG28" s="511"/>
      <c r="CH28" s="511"/>
      <c r="CI28" s="511"/>
      <c r="CJ28" s="511"/>
      <c r="CK28" s="217"/>
      <c r="CL28" s="222"/>
      <c r="CM28" s="516">
        <v>934</v>
      </c>
      <c r="CN28" s="516"/>
      <c r="CO28" s="516"/>
      <c r="CP28" s="516"/>
      <c r="CQ28" s="516"/>
      <c r="CR28" s="516"/>
      <c r="CS28" s="516"/>
      <c r="CT28" s="222"/>
      <c r="CU28" s="222"/>
      <c r="CV28" s="516">
        <v>943</v>
      </c>
      <c r="CW28" s="516"/>
      <c r="CX28" s="516"/>
      <c r="CY28" s="516"/>
      <c r="CZ28" s="516"/>
      <c r="DA28" s="516"/>
      <c r="DB28" s="516"/>
      <c r="DC28" s="221"/>
      <c r="DD28" s="223"/>
      <c r="DE28" s="367">
        <v>102</v>
      </c>
      <c r="DF28" s="368"/>
      <c r="DG28" s="368"/>
      <c r="DH28" s="368"/>
      <c r="DI28" s="368"/>
      <c r="DJ28" s="368"/>
      <c r="DK28" s="368"/>
      <c r="DL28" s="368"/>
      <c r="DM28" s="365"/>
      <c r="DN28" s="510">
        <v>15</v>
      </c>
      <c r="DO28" s="511"/>
      <c r="DP28" s="511"/>
      <c r="DQ28" s="511"/>
      <c r="DR28" s="511"/>
      <c r="DS28" s="511"/>
      <c r="DT28" s="511"/>
      <c r="DU28" s="216"/>
      <c r="DV28" s="221"/>
      <c r="DW28" s="516">
        <v>3</v>
      </c>
      <c r="DX28" s="517"/>
      <c r="DY28" s="517"/>
      <c r="DZ28" s="517"/>
      <c r="EA28" s="517"/>
      <c r="EB28" s="517"/>
      <c r="EC28" s="517"/>
      <c r="ED28" s="222"/>
      <c r="EE28" s="222"/>
      <c r="EF28" s="516">
        <v>12</v>
      </c>
      <c r="EG28" s="517"/>
      <c r="EH28" s="517"/>
      <c r="EI28" s="517"/>
      <c r="EJ28" s="517"/>
      <c r="EK28" s="517"/>
      <c r="EL28" s="517"/>
      <c r="EM28" s="210"/>
      <c r="EN28" s="210"/>
      <c r="EO28" s="53"/>
    </row>
    <row r="29" spans="1:145" s="199" customFormat="1" ht="15.75" customHeight="1" x14ac:dyDescent="0.15">
      <c r="A29" s="365">
        <v>13</v>
      </c>
      <c r="B29" s="365"/>
      <c r="C29" s="365"/>
      <c r="D29" s="365"/>
      <c r="E29" s="365"/>
      <c r="F29" s="365"/>
      <c r="G29" s="365"/>
      <c r="H29" s="365"/>
      <c r="I29" s="365"/>
      <c r="J29" s="510">
        <v>1155</v>
      </c>
      <c r="K29" s="511"/>
      <c r="L29" s="511"/>
      <c r="M29" s="511"/>
      <c r="N29" s="511"/>
      <c r="O29" s="511"/>
      <c r="P29" s="511"/>
      <c r="Q29" s="512"/>
      <c r="R29" s="514"/>
      <c r="S29" s="515">
        <v>598</v>
      </c>
      <c r="T29" s="515"/>
      <c r="U29" s="515"/>
      <c r="V29" s="515"/>
      <c r="W29" s="515"/>
      <c r="X29" s="515"/>
      <c r="Y29" s="515"/>
      <c r="Z29" s="514"/>
      <c r="AA29" s="514"/>
      <c r="AB29" s="515">
        <v>557</v>
      </c>
      <c r="AC29" s="515"/>
      <c r="AD29" s="515"/>
      <c r="AE29" s="515"/>
      <c r="AF29" s="515"/>
      <c r="AG29" s="515"/>
      <c r="AH29" s="515"/>
      <c r="AI29" s="220"/>
      <c r="AJ29" s="221"/>
      <c r="AK29" s="367">
        <v>43</v>
      </c>
      <c r="AL29" s="368"/>
      <c r="AM29" s="368"/>
      <c r="AN29" s="368"/>
      <c r="AO29" s="368"/>
      <c r="AP29" s="368"/>
      <c r="AQ29" s="368"/>
      <c r="AR29" s="368"/>
      <c r="AS29" s="365"/>
      <c r="AT29" s="502">
        <v>1549</v>
      </c>
      <c r="AU29" s="502"/>
      <c r="AV29" s="502"/>
      <c r="AW29" s="502"/>
      <c r="AX29" s="502"/>
      <c r="AY29" s="502"/>
      <c r="AZ29" s="502"/>
      <c r="BA29" s="216"/>
      <c r="BB29" s="221"/>
      <c r="BC29" s="515">
        <v>858</v>
      </c>
      <c r="BD29" s="515"/>
      <c r="BE29" s="515"/>
      <c r="BF29" s="515"/>
      <c r="BG29" s="515"/>
      <c r="BH29" s="515"/>
      <c r="BI29" s="515"/>
      <c r="BJ29" s="222"/>
      <c r="BK29" s="222"/>
      <c r="BL29" s="515">
        <v>691</v>
      </c>
      <c r="BM29" s="515"/>
      <c r="BN29" s="515"/>
      <c r="BO29" s="515"/>
      <c r="BP29" s="515"/>
      <c r="BQ29" s="515"/>
      <c r="BR29" s="515"/>
      <c r="BS29" s="222"/>
      <c r="BT29" s="222"/>
      <c r="BU29" s="368">
        <v>73</v>
      </c>
      <c r="BV29" s="368"/>
      <c r="BW29" s="368"/>
      <c r="BX29" s="368"/>
      <c r="BY29" s="368"/>
      <c r="BZ29" s="368"/>
      <c r="CA29" s="368"/>
      <c r="CB29" s="368"/>
      <c r="CC29" s="365"/>
      <c r="CD29" s="510">
        <v>2098</v>
      </c>
      <c r="CE29" s="511"/>
      <c r="CF29" s="511"/>
      <c r="CG29" s="511"/>
      <c r="CH29" s="511"/>
      <c r="CI29" s="511"/>
      <c r="CJ29" s="511"/>
      <c r="CK29" s="217"/>
      <c r="CL29" s="222"/>
      <c r="CM29" s="516">
        <v>1013</v>
      </c>
      <c r="CN29" s="517"/>
      <c r="CO29" s="517"/>
      <c r="CP29" s="517"/>
      <c r="CQ29" s="517"/>
      <c r="CR29" s="517"/>
      <c r="CS29" s="517"/>
      <c r="CT29" s="222"/>
      <c r="CU29" s="222"/>
      <c r="CV29" s="516">
        <v>1085</v>
      </c>
      <c r="CW29" s="516"/>
      <c r="CX29" s="516"/>
      <c r="CY29" s="516"/>
      <c r="CZ29" s="516"/>
      <c r="DA29" s="516"/>
      <c r="DB29" s="516"/>
      <c r="DC29" s="221"/>
      <c r="DD29" s="223"/>
      <c r="DE29" s="367">
        <v>103</v>
      </c>
      <c r="DF29" s="368"/>
      <c r="DG29" s="368"/>
      <c r="DH29" s="368"/>
      <c r="DI29" s="368"/>
      <c r="DJ29" s="368"/>
      <c r="DK29" s="368"/>
      <c r="DL29" s="368"/>
      <c r="DM29" s="365"/>
      <c r="DN29" s="510">
        <v>7</v>
      </c>
      <c r="DO29" s="511"/>
      <c r="DP29" s="511"/>
      <c r="DQ29" s="511"/>
      <c r="DR29" s="511"/>
      <c r="DS29" s="511"/>
      <c r="DT29" s="511"/>
      <c r="DU29" s="216"/>
      <c r="DV29" s="221"/>
      <c r="DW29" s="516" t="s">
        <v>428</v>
      </c>
      <c r="DX29" s="517"/>
      <c r="DY29" s="517"/>
      <c r="DZ29" s="517"/>
      <c r="EA29" s="517"/>
      <c r="EB29" s="517"/>
      <c r="EC29" s="517"/>
      <c r="ED29" s="222"/>
      <c r="EE29" s="222"/>
      <c r="EF29" s="516">
        <v>7</v>
      </c>
      <c r="EG29" s="517"/>
      <c r="EH29" s="517"/>
      <c r="EI29" s="517"/>
      <c r="EJ29" s="517"/>
      <c r="EK29" s="517"/>
      <c r="EL29" s="517"/>
      <c r="EM29" s="210"/>
      <c r="EN29" s="210"/>
      <c r="EO29" s="53"/>
    </row>
    <row r="30" spans="1:145" s="199" customFormat="1" ht="15.75" customHeight="1" x14ac:dyDescent="0.15">
      <c r="A30" s="365">
        <v>14</v>
      </c>
      <c r="B30" s="365"/>
      <c r="C30" s="365"/>
      <c r="D30" s="365"/>
      <c r="E30" s="365"/>
      <c r="F30" s="365"/>
      <c r="G30" s="365"/>
      <c r="H30" s="365"/>
      <c r="I30" s="365"/>
      <c r="J30" s="510">
        <v>1235</v>
      </c>
      <c r="K30" s="511"/>
      <c r="L30" s="511"/>
      <c r="M30" s="511"/>
      <c r="N30" s="511"/>
      <c r="O30" s="511"/>
      <c r="P30" s="511"/>
      <c r="Q30" s="512"/>
      <c r="R30" s="514"/>
      <c r="S30" s="515">
        <v>637</v>
      </c>
      <c r="T30" s="515"/>
      <c r="U30" s="515"/>
      <c r="V30" s="515"/>
      <c r="W30" s="515"/>
      <c r="X30" s="515"/>
      <c r="Y30" s="515"/>
      <c r="Z30" s="514"/>
      <c r="AA30" s="514"/>
      <c r="AB30" s="515">
        <v>598</v>
      </c>
      <c r="AC30" s="515"/>
      <c r="AD30" s="515"/>
      <c r="AE30" s="515"/>
      <c r="AF30" s="515"/>
      <c r="AG30" s="515"/>
      <c r="AH30" s="515"/>
      <c r="AI30" s="220"/>
      <c r="AJ30" s="221"/>
      <c r="AK30" s="367">
        <v>44</v>
      </c>
      <c r="AL30" s="368"/>
      <c r="AM30" s="368"/>
      <c r="AN30" s="368"/>
      <c r="AO30" s="368"/>
      <c r="AP30" s="368"/>
      <c r="AQ30" s="368"/>
      <c r="AR30" s="368"/>
      <c r="AS30" s="365"/>
      <c r="AT30" s="502">
        <v>1662</v>
      </c>
      <c r="AU30" s="502"/>
      <c r="AV30" s="502"/>
      <c r="AW30" s="502"/>
      <c r="AX30" s="502"/>
      <c r="AY30" s="502"/>
      <c r="AZ30" s="502"/>
      <c r="BA30" s="216"/>
      <c r="BB30" s="221"/>
      <c r="BC30" s="515">
        <v>881</v>
      </c>
      <c r="BD30" s="515"/>
      <c r="BE30" s="515"/>
      <c r="BF30" s="515"/>
      <c r="BG30" s="515"/>
      <c r="BH30" s="515"/>
      <c r="BI30" s="515"/>
      <c r="BJ30" s="222"/>
      <c r="BK30" s="222"/>
      <c r="BL30" s="515">
        <v>781</v>
      </c>
      <c r="BM30" s="515"/>
      <c r="BN30" s="515"/>
      <c r="BO30" s="515"/>
      <c r="BP30" s="515"/>
      <c r="BQ30" s="515"/>
      <c r="BR30" s="515"/>
      <c r="BS30" s="222"/>
      <c r="BT30" s="222"/>
      <c r="BU30" s="368">
        <v>74</v>
      </c>
      <c r="BV30" s="368"/>
      <c r="BW30" s="368"/>
      <c r="BX30" s="368"/>
      <c r="BY30" s="368"/>
      <c r="BZ30" s="368"/>
      <c r="CA30" s="368"/>
      <c r="CB30" s="368"/>
      <c r="CC30" s="365"/>
      <c r="CD30" s="510">
        <v>2181</v>
      </c>
      <c r="CE30" s="511"/>
      <c r="CF30" s="511"/>
      <c r="CG30" s="511"/>
      <c r="CH30" s="511"/>
      <c r="CI30" s="511"/>
      <c r="CJ30" s="511"/>
      <c r="CK30" s="217"/>
      <c r="CL30" s="222"/>
      <c r="CM30" s="516">
        <v>999</v>
      </c>
      <c r="CN30" s="517"/>
      <c r="CO30" s="517"/>
      <c r="CP30" s="517"/>
      <c r="CQ30" s="517"/>
      <c r="CR30" s="517"/>
      <c r="CS30" s="517"/>
      <c r="CT30" s="222"/>
      <c r="CU30" s="222"/>
      <c r="CV30" s="516">
        <v>1182</v>
      </c>
      <c r="CW30" s="516"/>
      <c r="CX30" s="516"/>
      <c r="CY30" s="516"/>
      <c r="CZ30" s="516"/>
      <c r="DA30" s="516"/>
      <c r="DB30" s="516"/>
      <c r="DC30" s="221"/>
      <c r="DD30" s="223"/>
      <c r="DE30" s="367">
        <v>104</v>
      </c>
      <c r="DF30" s="368"/>
      <c r="DG30" s="368"/>
      <c r="DH30" s="368"/>
      <c r="DI30" s="368"/>
      <c r="DJ30" s="368"/>
      <c r="DK30" s="368"/>
      <c r="DL30" s="368"/>
      <c r="DM30" s="365"/>
      <c r="DN30" s="510">
        <v>5</v>
      </c>
      <c r="DO30" s="511"/>
      <c r="DP30" s="511"/>
      <c r="DQ30" s="511"/>
      <c r="DR30" s="511"/>
      <c r="DS30" s="511"/>
      <c r="DT30" s="511"/>
      <c r="DU30" s="216"/>
      <c r="DV30" s="221"/>
      <c r="DW30" s="516" t="s">
        <v>428</v>
      </c>
      <c r="DX30" s="517"/>
      <c r="DY30" s="517"/>
      <c r="DZ30" s="517"/>
      <c r="EA30" s="517"/>
      <c r="EB30" s="517"/>
      <c r="EC30" s="517"/>
      <c r="ED30" s="222"/>
      <c r="EE30" s="222"/>
      <c r="EF30" s="516">
        <v>5</v>
      </c>
      <c r="EG30" s="517"/>
      <c r="EH30" s="517"/>
      <c r="EI30" s="517"/>
      <c r="EJ30" s="517"/>
      <c r="EK30" s="517"/>
      <c r="EL30" s="517"/>
      <c r="EM30" s="210"/>
      <c r="EN30" s="210"/>
      <c r="EO30" s="53"/>
    </row>
    <row r="31" spans="1:145" s="199" customFormat="1" ht="15.75" customHeight="1" x14ac:dyDescent="0.15">
      <c r="A31" s="203"/>
      <c r="B31" s="203"/>
      <c r="C31" s="203"/>
      <c r="D31" s="203"/>
      <c r="E31" s="203"/>
      <c r="F31" s="203"/>
      <c r="G31" s="203"/>
      <c r="H31" s="203"/>
      <c r="I31" s="208"/>
      <c r="J31" s="514"/>
      <c r="K31" s="514"/>
      <c r="L31" s="514"/>
      <c r="M31" s="514"/>
      <c r="N31" s="514"/>
      <c r="O31" s="514"/>
      <c r="P31" s="514"/>
      <c r="Q31" s="514"/>
      <c r="R31" s="514"/>
      <c r="S31" s="509"/>
      <c r="T31" s="509"/>
      <c r="U31" s="509"/>
      <c r="V31" s="509"/>
      <c r="W31" s="509"/>
      <c r="X31" s="509"/>
      <c r="Y31" s="509"/>
      <c r="Z31" s="514"/>
      <c r="AA31" s="514"/>
      <c r="AB31" s="509"/>
      <c r="AC31" s="509"/>
      <c r="AD31" s="509"/>
      <c r="AE31" s="509"/>
      <c r="AF31" s="509"/>
      <c r="AG31" s="509"/>
      <c r="AH31" s="509"/>
      <c r="AI31" s="220"/>
      <c r="AJ31" s="221"/>
      <c r="AK31" s="207"/>
      <c r="AL31" s="203"/>
      <c r="AM31" s="203"/>
      <c r="AN31" s="203"/>
      <c r="AO31" s="203"/>
      <c r="AP31" s="203"/>
      <c r="AQ31" s="203"/>
      <c r="AR31" s="203"/>
      <c r="AS31" s="208"/>
      <c r="AT31" s="509"/>
      <c r="AU31" s="509"/>
      <c r="AV31" s="509"/>
      <c r="AW31" s="509"/>
      <c r="AX31" s="509"/>
      <c r="AY31" s="509"/>
      <c r="AZ31" s="509"/>
      <c r="BA31" s="221"/>
      <c r="BB31" s="221"/>
      <c r="BC31" s="509"/>
      <c r="BD31" s="509"/>
      <c r="BE31" s="509"/>
      <c r="BF31" s="509"/>
      <c r="BG31" s="509"/>
      <c r="BH31" s="509"/>
      <c r="BI31" s="509"/>
      <c r="BJ31" s="222"/>
      <c r="BK31" s="222"/>
      <c r="BL31" s="509"/>
      <c r="BM31" s="509"/>
      <c r="BN31" s="509"/>
      <c r="BO31" s="509"/>
      <c r="BP31" s="509"/>
      <c r="BQ31" s="509"/>
      <c r="BR31" s="509"/>
      <c r="BS31" s="222"/>
      <c r="BT31" s="222"/>
      <c r="BU31" s="203"/>
      <c r="BV31" s="203"/>
      <c r="BW31" s="203"/>
      <c r="BX31" s="203"/>
      <c r="BY31" s="203"/>
      <c r="BZ31" s="203"/>
      <c r="CA31" s="203"/>
      <c r="CB31" s="203"/>
      <c r="CC31" s="208"/>
      <c r="CD31" s="518"/>
      <c r="CE31" s="519"/>
      <c r="CF31" s="519"/>
      <c r="CG31" s="519"/>
      <c r="CH31" s="519"/>
      <c r="CI31" s="519"/>
      <c r="CJ31" s="519"/>
      <c r="CK31" s="222"/>
      <c r="CL31" s="222"/>
      <c r="CM31" s="222"/>
      <c r="CN31" s="222"/>
      <c r="CO31" s="222"/>
      <c r="CP31" s="222"/>
      <c r="CQ31" s="222"/>
      <c r="CR31" s="222"/>
      <c r="CS31" s="222"/>
      <c r="CT31" s="222"/>
      <c r="CU31" s="222"/>
      <c r="CV31" s="221"/>
      <c r="CW31" s="221"/>
      <c r="CX31" s="221"/>
      <c r="CY31" s="221"/>
      <c r="CZ31" s="221"/>
      <c r="DA31" s="221"/>
      <c r="DB31" s="221"/>
      <c r="DC31" s="221"/>
      <c r="DD31" s="223"/>
      <c r="DE31" s="207"/>
      <c r="DF31" s="203"/>
      <c r="DG31" s="203"/>
      <c r="DH31" s="203"/>
      <c r="DI31" s="203"/>
      <c r="DJ31" s="203"/>
      <c r="DK31" s="203"/>
      <c r="DL31" s="203"/>
      <c r="DM31" s="208"/>
      <c r="DN31" s="518"/>
      <c r="DO31" s="519"/>
      <c r="DP31" s="519"/>
      <c r="DQ31" s="519"/>
      <c r="DR31" s="519"/>
      <c r="DS31" s="519"/>
      <c r="DT31" s="519"/>
      <c r="DU31" s="221"/>
      <c r="DV31" s="221"/>
      <c r="DW31" s="222"/>
      <c r="DX31" s="222"/>
      <c r="DY31" s="222"/>
      <c r="DZ31" s="222"/>
      <c r="EA31" s="222"/>
      <c r="EB31" s="222"/>
      <c r="EC31" s="222"/>
      <c r="ED31" s="222"/>
      <c r="EE31" s="222"/>
      <c r="EF31" s="222"/>
      <c r="EG31" s="222"/>
      <c r="EH31" s="222"/>
      <c r="EI31" s="222"/>
      <c r="EJ31" s="222"/>
      <c r="EK31" s="222"/>
      <c r="EL31" s="222"/>
      <c r="EM31" s="210"/>
      <c r="EN31" s="210"/>
      <c r="EO31" s="53"/>
    </row>
    <row r="32" spans="1:145" s="199" customFormat="1" ht="15.75" customHeight="1" x14ac:dyDescent="0.15">
      <c r="A32" s="364" t="s">
        <v>352</v>
      </c>
      <c r="B32" s="364"/>
      <c r="C32" s="364"/>
      <c r="D32" s="364"/>
      <c r="E32" s="364"/>
      <c r="F32" s="364"/>
      <c r="G32" s="364"/>
      <c r="H32" s="364"/>
      <c r="I32" s="364"/>
      <c r="J32" s="510">
        <f t="shared" ref="J32" si="11">SUM(S32:AH32)</f>
        <v>5900</v>
      </c>
      <c r="K32" s="511"/>
      <c r="L32" s="511"/>
      <c r="M32" s="511"/>
      <c r="N32" s="511"/>
      <c r="O32" s="511"/>
      <c r="P32" s="511"/>
      <c r="Q32" s="512"/>
      <c r="R32" s="513"/>
      <c r="S32" s="502">
        <f>SUM(S33:Y37)</f>
        <v>3016</v>
      </c>
      <c r="T32" s="502"/>
      <c r="U32" s="502"/>
      <c r="V32" s="502"/>
      <c r="W32" s="502"/>
      <c r="X32" s="502"/>
      <c r="Y32" s="502"/>
      <c r="Z32" s="512"/>
      <c r="AA32" s="513"/>
      <c r="AB32" s="502">
        <f>SUM(AB33:AH37)</f>
        <v>2884</v>
      </c>
      <c r="AC32" s="502"/>
      <c r="AD32" s="502"/>
      <c r="AE32" s="502"/>
      <c r="AF32" s="502"/>
      <c r="AG32" s="502"/>
      <c r="AH32" s="502"/>
      <c r="AI32" s="214"/>
      <c r="AJ32" s="215"/>
      <c r="AK32" s="369" t="s">
        <v>32</v>
      </c>
      <c r="AL32" s="366"/>
      <c r="AM32" s="366"/>
      <c r="AN32" s="366"/>
      <c r="AO32" s="366"/>
      <c r="AP32" s="366"/>
      <c r="AQ32" s="366"/>
      <c r="AR32" s="366"/>
      <c r="AS32" s="364"/>
      <c r="AT32" s="502">
        <f t="shared" ref="AT32" si="12">SUM(BC32,BL32)</f>
        <v>9055</v>
      </c>
      <c r="AU32" s="502"/>
      <c r="AV32" s="502"/>
      <c r="AW32" s="502"/>
      <c r="AX32" s="502"/>
      <c r="AY32" s="502"/>
      <c r="AZ32" s="502"/>
      <c r="BA32" s="216"/>
      <c r="BB32" s="215"/>
      <c r="BC32" s="502">
        <f>SUM(BC33:BI37)</f>
        <v>4769</v>
      </c>
      <c r="BD32" s="502"/>
      <c r="BE32" s="502"/>
      <c r="BF32" s="502"/>
      <c r="BG32" s="502"/>
      <c r="BH32" s="502"/>
      <c r="BI32" s="502"/>
      <c r="BJ32" s="217"/>
      <c r="BK32" s="218"/>
      <c r="BL32" s="502">
        <f>SUM(BL33:BR37)</f>
        <v>4286</v>
      </c>
      <c r="BM32" s="502"/>
      <c r="BN32" s="502"/>
      <c r="BO32" s="502"/>
      <c r="BP32" s="502"/>
      <c r="BQ32" s="502"/>
      <c r="BR32" s="502"/>
      <c r="BS32" s="217"/>
      <c r="BT32" s="218"/>
      <c r="BU32" s="366" t="s">
        <v>31</v>
      </c>
      <c r="BV32" s="366"/>
      <c r="BW32" s="366"/>
      <c r="BX32" s="366"/>
      <c r="BY32" s="366"/>
      <c r="BZ32" s="366"/>
      <c r="CA32" s="366"/>
      <c r="CB32" s="366"/>
      <c r="CC32" s="364"/>
      <c r="CD32" s="510">
        <f t="shared" ref="CD32" si="13">SUM(CM32,CV32)</f>
        <v>8292</v>
      </c>
      <c r="CE32" s="511"/>
      <c r="CF32" s="511"/>
      <c r="CG32" s="511"/>
      <c r="CH32" s="511"/>
      <c r="CI32" s="511"/>
      <c r="CJ32" s="511"/>
      <c r="CK32" s="217"/>
      <c r="CL32" s="218"/>
      <c r="CM32" s="510">
        <f>SUM(CM33:CS37)</f>
        <v>3735</v>
      </c>
      <c r="CN32" s="510"/>
      <c r="CO32" s="510"/>
      <c r="CP32" s="510"/>
      <c r="CQ32" s="510"/>
      <c r="CR32" s="510"/>
      <c r="CS32" s="510"/>
      <c r="CT32" s="217"/>
      <c r="CU32" s="218"/>
      <c r="CV32" s="510">
        <f>SUM(CV33:DB37)</f>
        <v>4557</v>
      </c>
      <c r="CW32" s="510"/>
      <c r="CX32" s="510"/>
      <c r="CY32" s="510"/>
      <c r="CZ32" s="510"/>
      <c r="DA32" s="510"/>
      <c r="DB32" s="510"/>
      <c r="DC32" s="216"/>
      <c r="DD32" s="219"/>
      <c r="DE32" s="369" t="s">
        <v>30</v>
      </c>
      <c r="DF32" s="366"/>
      <c r="DG32" s="366"/>
      <c r="DH32" s="366"/>
      <c r="DI32" s="366"/>
      <c r="DJ32" s="366"/>
      <c r="DK32" s="366"/>
      <c r="DL32" s="366"/>
      <c r="DM32" s="364"/>
      <c r="DN32" s="510">
        <f t="shared" ref="DN32:DN37" si="14">SUM(DW32,EF32)</f>
        <v>4</v>
      </c>
      <c r="DO32" s="511"/>
      <c r="DP32" s="511"/>
      <c r="DQ32" s="511"/>
      <c r="DR32" s="511"/>
      <c r="DS32" s="511"/>
      <c r="DT32" s="511"/>
      <c r="DU32" s="216"/>
      <c r="DV32" s="215"/>
      <c r="DW32" s="510">
        <f>SUM(DW33:EC37)</f>
        <v>0</v>
      </c>
      <c r="DX32" s="511"/>
      <c r="DY32" s="511"/>
      <c r="DZ32" s="511"/>
      <c r="EA32" s="511"/>
      <c r="EB32" s="511"/>
      <c r="EC32" s="511"/>
      <c r="ED32" s="217"/>
      <c r="EE32" s="218"/>
      <c r="EF32" s="510">
        <f>SUM(EF33:EL37)</f>
        <v>4</v>
      </c>
      <c r="EG32" s="511"/>
      <c r="EH32" s="511"/>
      <c r="EI32" s="511"/>
      <c r="EJ32" s="511"/>
      <c r="EK32" s="511"/>
      <c r="EL32" s="511"/>
      <c r="EM32" s="217"/>
      <c r="EN32" s="218"/>
      <c r="EO32" s="53"/>
    </row>
    <row r="33" spans="1:145" s="199" customFormat="1" ht="15.75" customHeight="1" x14ac:dyDescent="0.15">
      <c r="A33" s="365">
        <v>15</v>
      </c>
      <c r="B33" s="365"/>
      <c r="C33" s="365"/>
      <c r="D33" s="365"/>
      <c r="E33" s="365"/>
      <c r="F33" s="365"/>
      <c r="G33" s="365"/>
      <c r="H33" s="365"/>
      <c r="I33" s="365"/>
      <c r="J33" s="510">
        <v>1196</v>
      </c>
      <c r="K33" s="511"/>
      <c r="L33" s="511"/>
      <c r="M33" s="511"/>
      <c r="N33" s="511"/>
      <c r="O33" s="511"/>
      <c r="P33" s="511"/>
      <c r="Q33" s="512"/>
      <c r="R33" s="514"/>
      <c r="S33" s="515">
        <v>600</v>
      </c>
      <c r="T33" s="515"/>
      <c r="U33" s="515"/>
      <c r="V33" s="515"/>
      <c r="W33" s="515"/>
      <c r="X33" s="515"/>
      <c r="Y33" s="515"/>
      <c r="Z33" s="514"/>
      <c r="AA33" s="514"/>
      <c r="AB33" s="515">
        <v>596</v>
      </c>
      <c r="AC33" s="515"/>
      <c r="AD33" s="515"/>
      <c r="AE33" s="515"/>
      <c r="AF33" s="515"/>
      <c r="AG33" s="515"/>
      <c r="AH33" s="515"/>
      <c r="AI33" s="220"/>
      <c r="AJ33" s="221"/>
      <c r="AK33" s="367">
        <v>45</v>
      </c>
      <c r="AL33" s="368"/>
      <c r="AM33" s="368"/>
      <c r="AN33" s="368"/>
      <c r="AO33" s="368"/>
      <c r="AP33" s="368"/>
      <c r="AQ33" s="368"/>
      <c r="AR33" s="368"/>
      <c r="AS33" s="365"/>
      <c r="AT33" s="502">
        <v>1677</v>
      </c>
      <c r="AU33" s="502"/>
      <c r="AV33" s="502"/>
      <c r="AW33" s="502"/>
      <c r="AX33" s="502"/>
      <c r="AY33" s="502"/>
      <c r="AZ33" s="502"/>
      <c r="BA33" s="216"/>
      <c r="BB33" s="221"/>
      <c r="BC33" s="515">
        <v>886</v>
      </c>
      <c r="BD33" s="515"/>
      <c r="BE33" s="515"/>
      <c r="BF33" s="515"/>
      <c r="BG33" s="515"/>
      <c r="BH33" s="515"/>
      <c r="BI33" s="515"/>
      <c r="BJ33" s="222"/>
      <c r="BK33" s="222"/>
      <c r="BL33" s="515">
        <v>791</v>
      </c>
      <c r="BM33" s="515"/>
      <c r="BN33" s="515"/>
      <c r="BO33" s="515"/>
      <c r="BP33" s="515"/>
      <c r="BQ33" s="515"/>
      <c r="BR33" s="515"/>
      <c r="BS33" s="222"/>
      <c r="BT33" s="222"/>
      <c r="BU33" s="368">
        <v>75</v>
      </c>
      <c r="BV33" s="368"/>
      <c r="BW33" s="368"/>
      <c r="BX33" s="368"/>
      <c r="BY33" s="368"/>
      <c r="BZ33" s="368"/>
      <c r="CA33" s="368"/>
      <c r="CB33" s="368"/>
      <c r="CC33" s="365"/>
      <c r="CD33" s="510">
        <v>2086</v>
      </c>
      <c r="CE33" s="511"/>
      <c r="CF33" s="511"/>
      <c r="CG33" s="511"/>
      <c r="CH33" s="511"/>
      <c r="CI33" s="511"/>
      <c r="CJ33" s="511"/>
      <c r="CK33" s="217"/>
      <c r="CL33" s="222"/>
      <c r="CM33" s="516">
        <v>935</v>
      </c>
      <c r="CN33" s="516"/>
      <c r="CO33" s="516"/>
      <c r="CP33" s="516"/>
      <c r="CQ33" s="516"/>
      <c r="CR33" s="516"/>
      <c r="CS33" s="516"/>
      <c r="CT33" s="222"/>
      <c r="CU33" s="222"/>
      <c r="CV33" s="516">
        <v>1151</v>
      </c>
      <c r="CW33" s="516"/>
      <c r="CX33" s="516"/>
      <c r="CY33" s="516"/>
      <c r="CZ33" s="516"/>
      <c r="DA33" s="516"/>
      <c r="DB33" s="516"/>
      <c r="DC33" s="221"/>
      <c r="DD33" s="223"/>
      <c r="DE33" s="367">
        <v>105</v>
      </c>
      <c r="DF33" s="368"/>
      <c r="DG33" s="368"/>
      <c r="DH33" s="368"/>
      <c r="DI33" s="368"/>
      <c r="DJ33" s="368"/>
      <c r="DK33" s="368"/>
      <c r="DL33" s="368"/>
      <c r="DM33" s="365"/>
      <c r="DN33" s="510">
        <v>3</v>
      </c>
      <c r="DO33" s="511"/>
      <c r="DP33" s="511"/>
      <c r="DQ33" s="511"/>
      <c r="DR33" s="511"/>
      <c r="DS33" s="511"/>
      <c r="DT33" s="511"/>
      <c r="DU33" s="216"/>
      <c r="DV33" s="221"/>
      <c r="DW33" s="516" t="s">
        <v>428</v>
      </c>
      <c r="DX33" s="517"/>
      <c r="DY33" s="517"/>
      <c r="DZ33" s="517"/>
      <c r="EA33" s="517"/>
      <c r="EB33" s="517"/>
      <c r="EC33" s="517"/>
      <c r="ED33" s="222"/>
      <c r="EE33" s="222"/>
      <c r="EF33" s="516">
        <v>3</v>
      </c>
      <c r="EG33" s="517"/>
      <c r="EH33" s="517"/>
      <c r="EI33" s="517"/>
      <c r="EJ33" s="517"/>
      <c r="EK33" s="517"/>
      <c r="EL33" s="517"/>
      <c r="EM33" s="210"/>
      <c r="EN33" s="210"/>
      <c r="EO33" s="53"/>
    </row>
    <row r="34" spans="1:145" ht="15.75" customHeight="1" x14ac:dyDescent="0.15">
      <c r="A34" s="365">
        <v>16</v>
      </c>
      <c r="B34" s="365"/>
      <c r="C34" s="365"/>
      <c r="D34" s="365"/>
      <c r="E34" s="365"/>
      <c r="F34" s="365"/>
      <c r="G34" s="365"/>
      <c r="H34" s="365"/>
      <c r="I34" s="365"/>
      <c r="J34" s="510">
        <v>1273</v>
      </c>
      <c r="K34" s="511"/>
      <c r="L34" s="511"/>
      <c r="M34" s="511"/>
      <c r="N34" s="511"/>
      <c r="O34" s="511"/>
      <c r="P34" s="511"/>
      <c r="Q34" s="512"/>
      <c r="R34" s="514"/>
      <c r="S34" s="515">
        <v>659</v>
      </c>
      <c r="T34" s="515"/>
      <c r="U34" s="515"/>
      <c r="V34" s="515"/>
      <c r="W34" s="515"/>
      <c r="X34" s="515"/>
      <c r="Y34" s="515"/>
      <c r="Z34" s="514"/>
      <c r="AA34" s="514"/>
      <c r="AB34" s="515">
        <v>614</v>
      </c>
      <c r="AC34" s="515"/>
      <c r="AD34" s="515"/>
      <c r="AE34" s="515"/>
      <c r="AF34" s="515"/>
      <c r="AG34" s="515"/>
      <c r="AH34" s="515"/>
      <c r="AI34" s="220"/>
      <c r="AJ34" s="221"/>
      <c r="AK34" s="367">
        <v>46</v>
      </c>
      <c r="AL34" s="368"/>
      <c r="AM34" s="368"/>
      <c r="AN34" s="368"/>
      <c r="AO34" s="368"/>
      <c r="AP34" s="368"/>
      <c r="AQ34" s="368"/>
      <c r="AR34" s="368"/>
      <c r="AS34" s="365"/>
      <c r="AT34" s="502">
        <v>1677</v>
      </c>
      <c r="AU34" s="502"/>
      <c r="AV34" s="502"/>
      <c r="AW34" s="502"/>
      <c r="AX34" s="502"/>
      <c r="AY34" s="502"/>
      <c r="AZ34" s="502"/>
      <c r="BA34" s="216"/>
      <c r="BB34" s="221"/>
      <c r="BC34" s="515">
        <v>886</v>
      </c>
      <c r="BD34" s="515"/>
      <c r="BE34" s="515"/>
      <c r="BF34" s="515"/>
      <c r="BG34" s="515"/>
      <c r="BH34" s="515"/>
      <c r="BI34" s="515"/>
      <c r="BJ34" s="222"/>
      <c r="BK34" s="222"/>
      <c r="BL34" s="515">
        <v>791</v>
      </c>
      <c r="BM34" s="515"/>
      <c r="BN34" s="515"/>
      <c r="BO34" s="515"/>
      <c r="BP34" s="515"/>
      <c r="BQ34" s="515"/>
      <c r="BR34" s="515"/>
      <c r="BS34" s="222"/>
      <c r="BT34" s="222"/>
      <c r="BU34" s="368">
        <v>76</v>
      </c>
      <c r="BV34" s="368"/>
      <c r="BW34" s="368"/>
      <c r="BX34" s="368"/>
      <c r="BY34" s="368"/>
      <c r="BZ34" s="368"/>
      <c r="CA34" s="368"/>
      <c r="CB34" s="368"/>
      <c r="CC34" s="365"/>
      <c r="CD34" s="510">
        <v>2108</v>
      </c>
      <c r="CE34" s="511"/>
      <c r="CF34" s="511"/>
      <c r="CG34" s="511"/>
      <c r="CH34" s="511"/>
      <c r="CI34" s="511"/>
      <c r="CJ34" s="511"/>
      <c r="CK34" s="217"/>
      <c r="CL34" s="222"/>
      <c r="CM34" s="516">
        <v>938</v>
      </c>
      <c r="CN34" s="516"/>
      <c r="CO34" s="516"/>
      <c r="CP34" s="516"/>
      <c r="CQ34" s="516"/>
      <c r="CR34" s="516"/>
      <c r="CS34" s="516"/>
      <c r="CT34" s="222"/>
      <c r="CU34" s="222"/>
      <c r="CV34" s="516">
        <v>1170</v>
      </c>
      <c r="CW34" s="516"/>
      <c r="CX34" s="516"/>
      <c r="CY34" s="516"/>
      <c r="CZ34" s="516"/>
      <c r="DA34" s="516"/>
      <c r="DB34" s="516"/>
      <c r="DC34" s="221"/>
      <c r="DD34" s="223"/>
      <c r="DE34" s="367">
        <v>106</v>
      </c>
      <c r="DF34" s="368"/>
      <c r="DG34" s="368"/>
      <c r="DH34" s="368"/>
      <c r="DI34" s="368"/>
      <c r="DJ34" s="368"/>
      <c r="DK34" s="368"/>
      <c r="DL34" s="368"/>
      <c r="DM34" s="365"/>
      <c r="DN34" s="510">
        <v>1</v>
      </c>
      <c r="DO34" s="511"/>
      <c r="DP34" s="511"/>
      <c r="DQ34" s="511"/>
      <c r="DR34" s="511"/>
      <c r="DS34" s="511"/>
      <c r="DT34" s="511"/>
      <c r="DU34" s="216"/>
      <c r="DV34" s="221"/>
      <c r="DW34" s="516" t="s">
        <v>428</v>
      </c>
      <c r="DX34" s="517"/>
      <c r="DY34" s="517"/>
      <c r="DZ34" s="517"/>
      <c r="EA34" s="517"/>
      <c r="EB34" s="517"/>
      <c r="EC34" s="517"/>
      <c r="ED34" s="222"/>
      <c r="EE34" s="222"/>
      <c r="EF34" s="516">
        <v>1</v>
      </c>
      <c r="EG34" s="517"/>
      <c r="EH34" s="517"/>
      <c r="EI34" s="517"/>
      <c r="EJ34" s="517"/>
      <c r="EK34" s="517"/>
      <c r="EL34" s="517"/>
      <c r="EM34" s="210"/>
      <c r="EN34" s="210"/>
      <c r="EO34" s="51"/>
    </row>
    <row r="35" spans="1:145" ht="15.75" customHeight="1" x14ac:dyDescent="0.15">
      <c r="A35" s="365">
        <v>17</v>
      </c>
      <c r="B35" s="365"/>
      <c r="C35" s="365"/>
      <c r="D35" s="365"/>
      <c r="E35" s="365"/>
      <c r="F35" s="365"/>
      <c r="G35" s="365"/>
      <c r="H35" s="365"/>
      <c r="I35" s="365"/>
      <c r="J35" s="510">
        <v>1228</v>
      </c>
      <c r="K35" s="511"/>
      <c r="L35" s="511"/>
      <c r="M35" s="511"/>
      <c r="N35" s="511"/>
      <c r="O35" s="511"/>
      <c r="P35" s="511"/>
      <c r="Q35" s="512"/>
      <c r="R35" s="514"/>
      <c r="S35" s="515">
        <v>640</v>
      </c>
      <c r="T35" s="515"/>
      <c r="U35" s="515"/>
      <c r="V35" s="515"/>
      <c r="W35" s="515"/>
      <c r="X35" s="515"/>
      <c r="Y35" s="515"/>
      <c r="Z35" s="514"/>
      <c r="AA35" s="514"/>
      <c r="AB35" s="515">
        <v>588</v>
      </c>
      <c r="AC35" s="515"/>
      <c r="AD35" s="515"/>
      <c r="AE35" s="515"/>
      <c r="AF35" s="515"/>
      <c r="AG35" s="515"/>
      <c r="AH35" s="515"/>
      <c r="AI35" s="220"/>
      <c r="AJ35" s="221"/>
      <c r="AK35" s="367">
        <v>47</v>
      </c>
      <c r="AL35" s="368"/>
      <c r="AM35" s="368"/>
      <c r="AN35" s="368"/>
      <c r="AO35" s="368"/>
      <c r="AP35" s="368"/>
      <c r="AQ35" s="368"/>
      <c r="AR35" s="368"/>
      <c r="AS35" s="365"/>
      <c r="AT35" s="502">
        <v>1823</v>
      </c>
      <c r="AU35" s="502"/>
      <c r="AV35" s="502"/>
      <c r="AW35" s="502"/>
      <c r="AX35" s="502"/>
      <c r="AY35" s="502"/>
      <c r="AZ35" s="502"/>
      <c r="BA35" s="216"/>
      <c r="BB35" s="221"/>
      <c r="BC35" s="515">
        <v>964</v>
      </c>
      <c r="BD35" s="515"/>
      <c r="BE35" s="515"/>
      <c r="BF35" s="515"/>
      <c r="BG35" s="515"/>
      <c r="BH35" s="515"/>
      <c r="BI35" s="515"/>
      <c r="BJ35" s="222"/>
      <c r="BK35" s="222"/>
      <c r="BL35" s="515">
        <v>859</v>
      </c>
      <c r="BM35" s="515"/>
      <c r="BN35" s="515"/>
      <c r="BO35" s="515"/>
      <c r="BP35" s="515"/>
      <c r="BQ35" s="515"/>
      <c r="BR35" s="515"/>
      <c r="BS35" s="222"/>
      <c r="BT35" s="222"/>
      <c r="BU35" s="368">
        <v>77</v>
      </c>
      <c r="BV35" s="368"/>
      <c r="BW35" s="368"/>
      <c r="BX35" s="368"/>
      <c r="BY35" s="368"/>
      <c r="BZ35" s="368"/>
      <c r="CA35" s="368"/>
      <c r="CB35" s="368"/>
      <c r="CC35" s="365"/>
      <c r="CD35" s="510">
        <v>1533</v>
      </c>
      <c r="CE35" s="511"/>
      <c r="CF35" s="511"/>
      <c r="CG35" s="511"/>
      <c r="CH35" s="511"/>
      <c r="CI35" s="511"/>
      <c r="CJ35" s="511"/>
      <c r="CK35" s="217"/>
      <c r="CL35" s="222"/>
      <c r="CM35" s="516">
        <v>703</v>
      </c>
      <c r="CN35" s="516"/>
      <c r="CO35" s="516"/>
      <c r="CP35" s="516"/>
      <c r="CQ35" s="516"/>
      <c r="CR35" s="516"/>
      <c r="CS35" s="516"/>
      <c r="CT35" s="222"/>
      <c r="CU35" s="222"/>
      <c r="CV35" s="516">
        <v>830</v>
      </c>
      <c r="CW35" s="516"/>
      <c r="CX35" s="516"/>
      <c r="CY35" s="516"/>
      <c r="CZ35" s="516"/>
      <c r="DA35" s="516"/>
      <c r="DB35" s="516"/>
      <c r="DC35" s="221"/>
      <c r="DD35" s="223"/>
      <c r="DE35" s="367">
        <v>107</v>
      </c>
      <c r="DF35" s="368"/>
      <c r="DG35" s="368"/>
      <c r="DH35" s="368"/>
      <c r="DI35" s="368"/>
      <c r="DJ35" s="368"/>
      <c r="DK35" s="368"/>
      <c r="DL35" s="368"/>
      <c r="DM35" s="365"/>
      <c r="DN35" s="510">
        <f t="shared" si="14"/>
        <v>0</v>
      </c>
      <c r="DO35" s="511"/>
      <c r="DP35" s="511"/>
      <c r="DQ35" s="511"/>
      <c r="DR35" s="511"/>
      <c r="DS35" s="511"/>
      <c r="DT35" s="511"/>
      <c r="DU35" s="216"/>
      <c r="DV35" s="221"/>
      <c r="DW35" s="516" t="s">
        <v>428</v>
      </c>
      <c r="DX35" s="517"/>
      <c r="DY35" s="517"/>
      <c r="DZ35" s="517"/>
      <c r="EA35" s="517"/>
      <c r="EB35" s="517"/>
      <c r="EC35" s="517"/>
      <c r="ED35" s="222"/>
      <c r="EE35" s="222"/>
      <c r="EF35" s="516" t="s">
        <v>428</v>
      </c>
      <c r="EG35" s="517"/>
      <c r="EH35" s="517"/>
      <c r="EI35" s="517"/>
      <c r="EJ35" s="517"/>
      <c r="EK35" s="517"/>
      <c r="EL35" s="517"/>
      <c r="EM35" s="210"/>
      <c r="EN35" s="210"/>
      <c r="EO35" s="51"/>
    </row>
    <row r="36" spans="1:145" ht="15.75" customHeight="1" x14ac:dyDescent="0.15">
      <c r="A36" s="365">
        <v>18</v>
      </c>
      <c r="B36" s="365"/>
      <c r="C36" s="365"/>
      <c r="D36" s="365"/>
      <c r="E36" s="365"/>
      <c r="F36" s="365"/>
      <c r="G36" s="365"/>
      <c r="H36" s="365"/>
      <c r="I36" s="365"/>
      <c r="J36" s="510">
        <v>1137</v>
      </c>
      <c r="K36" s="510"/>
      <c r="L36" s="510"/>
      <c r="M36" s="510"/>
      <c r="N36" s="510"/>
      <c r="O36" s="510"/>
      <c r="P36" s="510"/>
      <c r="Q36" s="512"/>
      <c r="R36" s="514"/>
      <c r="S36" s="515">
        <v>580</v>
      </c>
      <c r="T36" s="515"/>
      <c r="U36" s="515"/>
      <c r="V36" s="515"/>
      <c r="W36" s="515"/>
      <c r="X36" s="515"/>
      <c r="Y36" s="515"/>
      <c r="Z36" s="514"/>
      <c r="AA36" s="514"/>
      <c r="AB36" s="515">
        <v>557</v>
      </c>
      <c r="AC36" s="515"/>
      <c r="AD36" s="515"/>
      <c r="AE36" s="515"/>
      <c r="AF36" s="515"/>
      <c r="AG36" s="515"/>
      <c r="AH36" s="515"/>
      <c r="AI36" s="220"/>
      <c r="AJ36" s="221"/>
      <c r="AK36" s="367">
        <v>48</v>
      </c>
      <c r="AL36" s="368"/>
      <c r="AM36" s="368"/>
      <c r="AN36" s="368"/>
      <c r="AO36" s="368"/>
      <c r="AP36" s="368"/>
      <c r="AQ36" s="368"/>
      <c r="AR36" s="368"/>
      <c r="AS36" s="365"/>
      <c r="AT36" s="502">
        <v>1803</v>
      </c>
      <c r="AU36" s="502"/>
      <c r="AV36" s="502"/>
      <c r="AW36" s="502"/>
      <c r="AX36" s="502"/>
      <c r="AY36" s="502"/>
      <c r="AZ36" s="502"/>
      <c r="BA36" s="216"/>
      <c r="BB36" s="221"/>
      <c r="BC36" s="515">
        <v>937</v>
      </c>
      <c r="BD36" s="515"/>
      <c r="BE36" s="515"/>
      <c r="BF36" s="515"/>
      <c r="BG36" s="515"/>
      <c r="BH36" s="515"/>
      <c r="BI36" s="515"/>
      <c r="BJ36" s="222"/>
      <c r="BK36" s="222"/>
      <c r="BL36" s="515">
        <v>866</v>
      </c>
      <c r="BM36" s="515"/>
      <c r="BN36" s="515"/>
      <c r="BO36" s="515"/>
      <c r="BP36" s="515"/>
      <c r="BQ36" s="515"/>
      <c r="BR36" s="515"/>
      <c r="BS36" s="222"/>
      <c r="BT36" s="222"/>
      <c r="BU36" s="368">
        <v>78</v>
      </c>
      <c r="BV36" s="368"/>
      <c r="BW36" s="368"/>
      <c r="BX36" s="368"/>
      <c r="BY36" s="368"/>
      <c r="BZ36" s="368"/>
      <c r="CA36" s="368"/>
      <c r="CB36" s="368"/>
      <c r="CC36" s="365"/>
      <c r="CD36" s="510">
        <v>1155</v>
      </c>
      <c r="CE36" s="511"/>
      <c r="CF36" s="511"/>
      <c r="CG36" s="511"/>
      <c r="CH36" s="511"/>
      <c r="CI36" s="511"/>
      <c r="CJ36" s="511"/>
      <c r="CK36" s="217"/>
      <c r="CL36" s="222"/>
      <c r="CM36" s="516">
        <v>536</v>
      </c>
      <c r="CN36" s="516"/>
      <c r="CO36" s="516"/>
      <c r="CP36" s="516"/>
      <c r="CQ36" s="516"/>
      <c r="CR36" s="516"/>
      <c r="CS36" s="516"/>
      <c r="CT36" s="222"/>
      <c r="CU36" s="222"/>
      <c r="CV36" s="516">
        <v>619</v>
      </c>
      <c r="CW36" s="516"/>
      <c r="CX36" s="516"/>
      <c r="CY36" s="516"/>
      <c r="CZ36" s="516"/>
      <c r="DA36" s="516"/>
      <c r="DB36" s="516"/>
      <c r="DC36" s="221"/>
      <c r="DD36" s="223"/>
      <c r="DE36" s="367">
        <v>108</v>
      </c>
      <c r="DF36" s="368"/>
      <c r="DG36" s="368"/>
      <c r="DH36" s="368"/>
      <c r="DI36" s="368"/>
      <c r="DJ36" s="368"/>
      <c r="DK36" s="368"/>
      <c r="DL36" s="368"/>
      <c r="DM36" s="365"/>
      <c r="DN36" s="510">
        <f t="shared" si="14"/>
        <v>0</v>
      </c>
      <c r="DO36" s="511"/>
      <c r="DP36" s="511"/>
      <c r="DQ36" s="511"/>
      <c r="DR36" s="511"/>
      <c r="DS36" s="511"/>
      <c r="DT36" s="511"/>
      <c r="DU36" s="216"/>
      <c r="DV36" s="221"/>
      <c r="DW36" s="516" t="s">
        <v>428</v>
      </c>
      <c r="DX36" s="517"/>
      <c r="DY36" s="517"/>
      <c r="DZ36" s="517"/>
      <c r="EA36" s="517"/>
      <c r="EB36" s="517"/>
      <c r="EC36" s="517"/>
      <c r="ED36" s="222"/>
      <c r="EE36" s="222"/>
      <c r="EF36" s="516" t="s">
        <v>428</v>
      </c>
      <c r="EG36" s="517"/>
      <c r="EH36" s="517"/>
      <c r="EI36" s="517"/>
      <c r="EJ36" s="517"/>
      <c r="EK36" s="517"/>
      <c r="EL36" s="517"/>
      <c r="EM36" s="210"/>
      <c r="EN36" s="210"/>
      <c r="EO36" s="51"/>
    </row>
    <row r="37" spans="1:145" ht="15.75" customHeight="1" x14ac:dyDescent="0.15">
      <c r="A37" s="365">
        <v>19</v>
      </c>
      <c r="B37" s="365"/>
      <c r="C37" s="365"/>
      <c r="D37" s="365"/>
      <c r="E37" s="365"/>
      <c r="F37" s="365"/>
      <c r="G37" s="365"/>
      <c r="H37" s="365"/>
      <c r="I37" s="365"/>
      <c r="J37" s="510">
        <v>1066</v>
      </c>
      <c r="K37" s="511"/>
      <c r="L37" s="511"/>
      <c r="M37" s="511"/>
      <c r="N37" s="511"/>
      <c r="O37" s="511"/>
      <c r="P37" s="511"/>
      <c r="Q37" s="512"/>
      <c r="R37" s="514"/>
      <c r="S37" s="515">
        <v>537</v>
      </c>
      <c r="T37" s="515"/>
      <c r="U37" s="515"/>
      <c r="V37" s="515"/>
      <c r="W37" s="515"/>
      <c r="X37" s="515"/>
      <c r="Y37" s="515"/>
      <c r="Z37" s="514"/>
      <c r="AA37" s="514"/>
      <c r="AB37" s="515">
        <v>529</v>
      </c>
      <c r="AC37" s="515"/>
      <c r="AD37" s="515"/>
      <c r="AE37" s="515"/>
      <c r="AF37" s="515"/>
      <c r="AG37" s="515"/>
      <c r="AH37" s="515"/>
      <c r="AI37" s="220"/>
      <c r="AJ37" s="221"/>
      <c r="AK37" s="367">
        <v>49</v>
      </c>
      <c r="AL37" s="368"/>
      <c r="AM37" s="368"/>
      <c r="AN37" s="368"/>
      <c r="AO37" s="368"/>
      <c r="AP37" s="368"/>
      <c r="AQ37" s="368"/>
      <c r="AR37" s="368"/>
      <c r="AS37" s="365"/>
      <c r="AT37" s="502">
        <v>2075</v>
      </c>
      <c r="AU37" s="502"/>
      <c r="AV37" s="502"/>
      <c r="AW37" s="502"/>
      <c r="AX37" s="502"/>
      <c r="AY37" s="502"/>
      <c r="AZ37" s="502"/>
      <c r="BA37" s="216"/>
      <c r="BB37" s="221"/>
      <c r="BC37" s="515">
        <v>1096</v>
      </c>
      <c r="BD37" s="515"/>
      <c r="BE37" s="515"/>
      <c r="BF37" s="515"/>
      <c r="BG37" s="515"/>
      <c r="BH37" s="515"/>
      <c r="BI37" s="515"/>
      <c r="BJ37" s="222"/>
      <c r="BK37" s="222"/>
      <c r="BL37" s="515">
        <v>979</v>
      </c>
      <c r="BM37" s="515"/>
      <c r="BN37" s="515"/>
      <c r="BO37" s="515"/>
      <c r="BP37" s="515"/>
      <c r="BQ37" s="515"/>
      <c r="BR37" s="515"/>
      <c r="BS37" s="222"/>
      <c r="BT37" s="222"/>
      <c r="BU37" s="368">
        <v>79</v>
      </c>
      <c r="BV37" s="368"/>
      <c r="BW37" s="368"/>
      <c r="BX37" s="368"/>
      <c r="BY37" s="368"/>
      <c r="BZ37" s="368"/>
      <c r="CA37" s="368"/>
      <c r="CB37" s="368"/>
      <c r="CC37" s="365"/>
      <c r="CD37" s="510">
        <v>1410</v>
      </c>
      <c r="CE37" s="511"/>
      <c r="CF37" s="511"/>
      <c r="CG37" s="511"/>
      <c r="CH37" s="511"/>
      <c r="CI37" s="511"/>
      <c r="CJ37" s="511"/>
      <c r="CK37" s="217"/>
      <c r="CL37" s="222"/>
      <c r="CM37" s="516">
        <v>623</v>
      </c>
      <c r="CN37" s="516"/>
      <c r="CO37" s="516"/>
      <c r="CP37" s="516"/>
      <c r="CQ37" s="516"/>
      <c r="CR37" s="516"/>
      <c r="CS37" s="516"/>
      <c r="CT37" s="222"/>
      <c r="CU37" s="222"/>
      <c r="CV37" s="516">
        <v>787</v>
      </c>
      <c r="CW37" s="516"/>
      <c r="CX37" s="516"/>
      <c r="CY37" s="516"/>
      <c r="CZ37" s="516"/>
      <c r="DA37" s="516"/>
      <c r="DB37" s="516"/>
      <c r="DC37" s="221"/>
      <c r="DD37" s="223"/>
      <c r="DE37" s="367">
        <v>109</v>
      </c>
      <c r="DF37" s="368"/>
      <c r="DG37" s="368"/>
      <c r="DH37" s="368"/>
      <c r="DI37" s="368"/>
      <c r="DJ37" s="368"/>
      <c r="DK37" s="368"/>
      <c r="DL37" s="368"/>
      <c r="DM37" s="365"/>
      <c r="DN37" s="510">
        <f t="shared" si="14"/>
        <v>0</v>
      </c>
      <c r="DO37" s="511"/>
      <c r="DP37" s="511"/>
      <c r="DQ37" s="511"/>
      <c r="DR37" s="511"/>
      <c r="DS37" s="511"/>
      <c r="DT37" s="511"/>
      <c r="DU37" s="216"/>
      <c r="DV37" s="221"/>
      <c r="DW37" s="516" t="s">
        <v>428</v>
      </c>
      <c r="DX37" s="517"/>
      <c r="DY37" s="517"/>
      <c r="DZ37" s="517"/>
      <c r="EA37" s="517"/>
      <c r="EB37" s="517"/>
      <c r="EC37" s="517"/>
      <c r="ED37" s="222"/>
      <c r="EE37" s="222"/>
      <c r="EF37" s="516" t="s">
        <v>428</v>
      </c>
      <c r="EG37" s="517"/>
      <c r="EH37" s="517"/>
      <c r="EI37" s="517"/>
      <c r="EJ37" s="517"/>
      <c r="EK37" s="517"/>
      <c r="EL37" s="517"/>
      <c r="EM37" s="210"/>
      <c r="EN37" s="210"/>
      <c r="EO37" s="51"/>
    </row>
    <row r="38" spans="1:145" ht="15.75" customHeight="1" x14ac:dyDescent="0.15">
      <c r="A38" s="203"/>
      <c r="B38" s="203"/>
      <c r="C38" s="203"/>
      <c r="D38" s="203"/>
      <c r="E38" s="203"/>
      <c r="F38" s="203"/>
      <c r="G38" s="203"/>
      <c r="H38" s="203"/>
      <c r="I38" s="208"/>
      <c r="J38" s="514"/>
      <c r="K38" s="514"/>
      <c r="L38" s="514"/>
      <c r="M38" s="514"/>
      <c r="N38" s="514"/>
      <c r="O38" s="514"/>
      <c r="P38" s="514"/>
      <c r="Q38" s="514"/>
      <c r="R38" s="514"/>
      <c r="S38" s="509"/>
      <c r="T38" s="509"/>
      <c r="U38" s="509"/>
      <c r="V38" s="509"/>
      <c r="W38" s="509"/>
      <c r="X38" s="509"/>
      <c r="Y38" s="509"/>
      <c r="Z38" s="514"/>
      <c r="AA38" s="514"/>
      <c r="AB38" s="509"/>
      <c r="AC38" s="509"/>
      <c r="AD38" s="509"/>
      <c r="AE38" s="509"/>
      <c r="AF38" s="509"/>
      <c r="AG38" s="509"/>
      <c r="AH38" s="509"/>
      <c r="AI38" s="220"/>
      <c r="AJ38" s="221"/>
      <c r="AK38" s="207"/>
      <c r="AL38" s="203"/>
      <c r="AM38" s="203"/>
      <c r="AN38" s="203"/>
      <c r="AO38" s="203"/>
      <c r="AP38" s="203"/>
      <c r="AQ38" s="203"/>
      <c r="AR38" s="203"/>
      <c r="AS38" s="208"/>
      <c r="AT38" s="509"/>
      <c r="AU38" s="509"/>
      <c r="AV38" s="509"/>
      <c r="AW38" s="509"/>
      <c r="AX38" s="509"/>
      <c r="AY38" s="509"/>
      <c r="AZ38" s="509"/>
      <c r="BA38" s="221"/>
      <c r="BB38" s="221"/>
      <c r="BC38" s="509"/>
      <c r="BD38" s="509"/>
      <c r="BE38" s="509"/>
      <c r="BF38" s="509"/>
      <c r="BG38" s="509"/>
      <c r="BH38" s="509"/>
      <c r="BI38" s="509"/>
      <c r="BJ38" s="222"/>
      <c r="BK38" s="222"/>
      <c r="BL38" s="509"/>
      <c r="BM38" s="509"/>
      <c r="BN38" s="509"/>
      <c r="BO38" s="509"/>
      <c r="BP38" s="509"/>
      <c r="BQ38" s="509"/>
      <c r="BR38" s="509"/>
      <c r="BS38" s="222"/>
      <c r="BT38" s="222"/>
      <c r="BU38" s="203"/>
      <c r="BV38" s="203"/>
      <c r="BW38" s="203"/>
      <c r="BX38" s="203"/>
      <c r="BY38" s="203"/>
      <c r="BZ38" s="203"/>
      <c r="CA38" s="203"/>
      <c r="CB38" s="203"/>
      <c r="CC38" s="208"/>
      <c r="CD38" s="518">
        <v>1508</v>
      </c>
      <c r="CE38" s="519"/>
      <c r="CF38" s="519"/>
      <c r="CG38" s="519"/>
      <c r="CH38" s="519"/>
      <c r="CI38" s="519"/>
      <c r="CJ38" s="519"/>
      <c r="CK38" s="222"/>
      <c r="CL38" s="222"/>
      <c r="CM38" s="222"/>
      <c r="CN38" s="222"/>
      <c r="CO38" s="222"/>
      <c r="CP38" s="222"/>
      <c r="CQ38" s="222"/>
      <c r="CR38" s="222"/>
      <c r="CS38" s="222"/>
      <c r="CT38" s="222"/>
      <c r="CU38" s="222"/>
      <c r="CV38" s="221"/>
      <c r="CW38" s="221"/>
      <c r="CX38" s="221"/>
      <c r="CY38" s="221"/>
      <c r="CZ38" s="221"/>
      <c r="DA38" s="221"/>
      <c r="DB38" s="221"/>
      <c r="DC38" s="221"/>
      <c r="DD38" s="223"/>
      <c r="DE38" s="207"/>
      <c r="DF38" s="203"/>
      <c r="DG38" s="203"/>
      <c r="DH38" s="203"/>
      <c r="DI38" s="203"/>
      <c r="DJ38" s="203"/>
      <c r="DK38" s="203"/>
      <c r="DL38" s="203"/>
      <c r="DM38" s="208"/>
      <c r="DN38" s="518"/>
      <c r="DO38" s="519"/>
      <c r="DP38" s="519"/>
      <c r="DQ38" s="519"/>
      <c r="DR38" s="519"/>
      <c r="DS38" s="519"/>
      <c r="DT38" s="519"/>
      <c r="DU38" s="221"/>
      <c r="DV38" s="221"/>
      <c r="DW38" s="222"/>
      <c r="DX38" s="222"/>
      <c r="DY38" s="222"/>
      <c r="DZ38" s="222"/>
      <c r="EA38" s="222"/>
      <c r="EB38" s="222"/>
      <c r="EC38" s="222"/>
      <c r="ED38" s="222"/>
      <c r="EE38" s="222"/>
      <c r="EF38" s="222"/>
      <c r="EG38" s="222"/>
      <c r="EH38" s="222"/>
      <c r="EI38" s="222"/>
      <c r="EJ38" s="222"/>
      <c r="EK38" s="222"/>
      <c r="EL38" s="222"/>
      <c r="EM38" s="210"/>
      <c r="EN38" s="210"/>
      <c r="EO38" s="51"/>
    </row>
    <row r="39" spans="1:145" ht="15.75" customHeight="1" x14ac:dyDescent="0.15">
      <c r="A39" s="364" t="s">
        <v>353</v>
      </c>
      <c r="B39" s="364"/>
      <c r="C39" s="364"/>
      <c r="D39" s="364"/>
      <c r="E39" s="364"/>
      <c r="F39" s="364"/>
      <c r="G39" s="364"/>
      <c r="H39" s="364"/>
      <c r="I39" s="364"/>
      <c r="J39" s="510">
        <f>SUM(S39:AH39)</f>
        <v>5545</v>
      </c>
      <c r="K39" s="511"/>
      <c r="L39" s="511"/>
      <c r="M39" s="511"/>
      <c r="N39" s="511"/>
      <c r="O39" s="511"/>
      <c r="P39" s="511"/>
      <c r="Q39" s="512"/>
      <c r="R39" s="513"/>
      <c r="S39" s="502">
        <f>SUM(S40:Y44)</f>
        <v>2990</v>
      </c>
      <c r="T39" s="502"/>
      <c r="U39" s="502"/>
      <c r="V39" s="502"/>
      <c r="W39" s="502"/>
      <c r="X39" s="502"/>
      <c r="Y39" s="502"/>
      <c r="Z39" s="512"/>
      <c r="AA39" s="513"/>
      <c r="AB39" s="502">
        <f>SUM(AB40:AH44)</f>
        <v>2555</v>
      </c>
      <c r="AC39" s="502"/>
      <c r="AD39" s="502"/>
      <c r="AE39" s="502"/>
      <c r="AF39" s="502"/>
      <c r="AG39" s="502"/>
      <c r="AH39" s="502"/>
      <c r="AI39" s="214"/>
      <c r="AJ39" s="215"/>
      <c r="AK39" s="369" t="s">
        <v>29</v>
      </c>
      <c r="AL39" s="366"/>
      <c r="AM39" s="366"/>
      <c r="AN39" s="366"/>
      <c r="AO39" s="366"/>
      <c r="AP39" s="366"/>
      <c r="AQ39" s="366"/>
      <c r="AR39" s="366"/>
      <c r="AS39" s="364"/>
      <c r="AT39" s="502">
        <f t="shared" ref="AT39" si="15">SUM(BC39,BL39)</f>
        <v>9956</v>
      </c>
      <c r="AU39" s="502"/>
      <c r="AV39" s="502"/>
      <c r="AW39" s="502"/>
      <c r="AX39" s="502"/>
      <c r="AY39" s="502"/>
      <c r="AZ39" s="502"/>
      <c r="BA39" s="216"/>
      <c r="BB39" s="215"/>
      <c r="BC39" s="502">
        <f>SUM(BC40:BI44)</f>
        <v>5124</v>
      </c>
      <c r="BD39" s="502"/>
      <c r="BE39" s="502"/>
      <c r="BF39" s="502"/>
      <c r="BG39" s="502"/>
      <c r="BH39" s="502"/>
      <c r="BI39" s="502"/>
      <c r="BJ39" s="217"/>
      <c r="BK39" s="218"/>
      <c r="BL39" s="502">
        <f>SUM(BL40:BR44)</f>
        <v>4832</v>
      </c>
      <c r="BM39" s="502"/>
      <c r="BN39" s="502"/>
      <c r="BO39" s="502"/>
      <c r="BP39" s="502"/>
      <c r="BQ39" s="502"/>
      <c r="BR39" s="502"/>
      <c r="BS39" s="217"/>
      <c r="BT39" s="218"/>
      <c r="BU39" s="366" t="s">
        <v>28</v>
      </c>
      <c r="BV39" s="366"/>
      <c r="BW39" s="366"/>
      <c r="BX39" s="366"/>
      <c r="BY39" s="366"/>
      <c r="BZ39" s="366"/>
      <c r="CA39" s="366"/>
      <c r="CB39" s="366"/>
      <c r="CC39" s="364"/>
      <c r="CD39" s="510">
        <f t="shared" ref="CD39" si="16">SUM(CM39,CV39)</f>
        <v>6450</v>
      </c>
      <c r="CE39" s="511"/>
      <c r="CF39" s="511"/>
      <c r="CG39" s="511"/>
      <c r="CH39" s="511"/>
      <c r="CI39" s="511"/>
      <c r="CJ39" s="511"/>
      <c r="CK39" s="217"/>
      <c r="CL39" s="218"/>
      <c r="CM39" s="510">
        <f>SUM(CM40:CS44)</f>
        <v>2821</v>
      </c>
      <c r="CN39" s="510"/>
      <c r="CO39" s="510"/>
      <c r="CP39" s="510"/>
      <c r="CQ39" s="510"/>
      <c r="CR39" s="510"/>
      <c r="CS39" s="510"/>
      <c r="CT39" s="217"/>
      <c r="CU39" s="218"/>
      <c r="CV39" s="510">
        <f>SUM(CV40:DB44)</f>
        <v>3629</v>
      </c>
      <c r="CW39" s="510"/>
      <c r="CX39" s="510"/>
      <c r="CY39" s="510"/>
      <c r="CZ39" s="510"/>
      <c r="DA39" s="510"/>
      <c r="DB39" s="510"/>
      <c r="DC39" s="216"/>
      <c r="DD39" s="219"/>
      <c r="DE39" s="369" t="s">
        <v>27</v>
      </c>
      <c r="DF39" s="366"/>
      <c r="DG39" s="366"/>
      <c r="DH39" s="366"/>
      <c r="DI39" s="366"/>
      <c r="DJ39" s="366"/>
      <c r="DK39" s="366"/>
      <c r="DL39" s="366"/>
      <c r="DM39" s="364"/>
      <c r="DN39" s="510">
        <f>SUM(DW39,EF39)</f>
        <v>0</v>
      </c>
      <c r="DO39" s="511"/>
      <c r="DP39" s="511"/>
      <c r="DQ39" s="511"/>
      <c r="DR39" s="511"/>
      <c r="DS39" s="511"/>
      <c r="DT39" s="511"/>
      <c r="DU39" s="216"/>
      <c r="DV39" s="215"/>
      <c r="DW39" s="510" t="s">
        <v>428</v>
      </c>
      <c r="DX39" s="511"/>
      <c r="DY39" s="511"/>
      <c r="DZ39" s="511"/>
      <c r="EA39" s="511"/>
      <c r="EB39" s="511"/>
      <c r="EC39" s="511"/>
      <c r="ED39" s="217"/>
      <c r="EE39" s="218"/>
      <c r="EF39" s="510" t="s">
        <v>428</v>
      </c>
      <c r="EG39" s="511"/>
      <c r="EH39" s="511"/>
      <c r="EI39" s="511"/>
      <c r="EJ39" s="511"/>
      <c r="EK39" s="511"/>
      <c r="EL39" s="511"/>
      <c r="EM39" s="217"/>
      <c r="EN39" s="218"/>
      <c r="EO39" s="51"/>
    </row>
    <row r="40" spans="1:145" ht="15.75" customHeight="1" x14ac:dyDescent="0.15">
      <c r="A40" s="365">
        <v>20</v>
      </c>
      <c r="B40" s="365"/>
      <c r="C40" s="365"/>
      <c r="D40" s="365"/>
      <c r="E40" s="365"/>
      <c r="F40" s="365"/>
      <c r="G40" s="365"/>
      <c r="H40" s="365"/>
      <c r="I40" s="365"/>
      <c r="J40" s="510">
        <v>1147</v>
      </c>
      <c r="K40" s="511"/>
      <c r="L40" s="511"/>
      <c r="M40" s="511"/>
      <c r="N40" s="511"/>
      <c r="O40" s="511"/>
      <c r="P40" s="511"/>
      <c r="Q40" s="512"/>
      <c r="R40" s="514"/>
      <c r="S40" s="515">
        <v>606</v>
      </c>
      <c r="T40" s="515"/>
      <c r="U40" s="515"/>
      <c r="V40" s="515"/>
      <c r="W40" s="515"/>
      <c r="X40" s="515"/>
      <c r="Y40" s="515"/>
      <c r="Z40" s="514"/>
      <c r="AA40" s="514"/>
      <c r="AB40" s="515">
        <v>541</v>
      </c>
      <c r="AC40" s="515"/>
      <c r="AD40" s="515"/>
      <c r="AE40" s="515"/>
      <c r="AF40" s="515"/>
      <c r="AG40" s="515"/>
      <c r="AH40" s="515"/>
      <c r="AI40" s="220"/>
      <c r="AJ40" s="221"/>
      <c r="AK40" s="367">
        <v>50</v>
      </c>
      <c r="AL40" s="368"/>
      <c r="AM40" s="368"/>
      <c r="AN40" s="368"/>
      <c r="AO40" s="368"/>
      <c r="AP40" s="368"/>
      <c r="AQ40" s="368"/>
      <c r="AR40" s="368"/>
      <c r="AS40" s="365"/>
      <c r="AT40" s="502">
        <v>2129</v>
      </c>
      <c r="AU40" s="502"/>
      <c r="AV40" s="502"/>
      <c r="AW40" s="502"/>
      <c r="AX40" s="502"/>
      <c r="AY40" s="502"/>
      <c r="AZ40" s="502"/>
      <c r="BA40" s="216"/>
      <c r="BB40" s="221"/>
      <c r="BC40" s="515">
        <v>1080</v>
      </c>
      <c r="BD40" s="515"/>
      <c r="BE40" s="515"/>
      <c r="BF40" s="515"/>
      <c r="BG40" s="515"/>
      <c r="BH40" s="515"/>
      <c r="BI40" s="515"/>
      <c r="BJ40" s="222"/>
      <c r="BK40" s="222"/>
      <c r="BL40" s="515">
        <v>1049</v>
      </c>
      <c r="BM40" s="515"/>
      <c r="BN40" s="515"/>
      <c r="BO40" s="515"/>
      <c r="BP40" s="515"/>
      <c r="BQ40" s="515"/>
      <c r="BR40" s="515"/>
      <c r="BS40" s="222"/>
      <c r="BT40" s="222"/>
      <c r="BU40" s="368">
        <v>80</v>
      </c>
      <c r="BV40" s="368"/>
      <c r="BW40" s="368"/>
      <c r="BX40" s="368"/>
      <c r="BY40" s="368"/>
      <c r="BZ40" s="368"/>
      <c r="CA40" s="368"/>
      <c r="CB40" s="368"/>
      <c r="CC40" s="365"/>
      <c r="CD40" s="510">
        <v>1508</v>
      </c>
      <c r="CE40" s="511"/>
      <c r="CF40" s="511"/>
      <c r="CG40" s="511"/>
      <c r="CH40" s="511"/>
      <c r="CI40" s="511"/>
      <c r="CJ40" s="511"/>
      <c r="CK40" s="217"/>
      <c r="CL40" s="222"/>
      <c r="CM40" s="516">
        <v>663</v>
      </c>
      <c r="CN40" s="516"/>
      <c r="CO40" s="516"/>
      <c r="CP40" s="516"/>
      <c r="CQ40" s="516"/>
      <c r="CR40" s="516"/>
      <c r="CS40" s="516"/>
      <c r="CT40" s="222"/>
      <c r="CU40" s="222"/>
      <c r="CV40" s="516">
        <v>845</v>
      </c>
      <c r="CW40" s="516"/>
      <c r="CX40" s="516"/>
      <c r="CY40" s="516"/>
      <c r="CZ40" s="516"/>
      <c r="DA40" s="516"/>
      <c r="DB40" s="516"/>
      <c r="DC40" s="221"/>
      <c r="DD40" s="223"/>
      <c r="DE40" s="226"/>
      <c r="DF40" s="227"/>
      <c r="DG40" s="227"/>
      <c r="DH40" s="227"/>
      <c r="DI40" s="227"/>
      <c r="DJ40" s="227"/>
      <c r="DK40" s="227"/>
      <c r="DL40" s="227"/>
      <c r="DM40" s="228"/>
      <c r="DN40" s="520"/>
      <c r="DO40" s="520"/>
      <c r="DP40" s="520"/>
      <c r="DQ40" s="520"/>
      <c r="DR40" s="520"/>
      <c r="DS40" s="520"/>
      <c r="DT40" s="520"/>
      <c r="DU40" s="520"/>
      <c r="DV40" s="520"/>
      <c r="DW40" s="229"/>
      <c r="DX40" s="229"/>
      <c r="DY40" s="229"/>
      <c r="DZ40" s="229"/>
      <c r="EA40" s="229"/>
      <c r="EB40" s="229"/>
      <c r="EC40" s="229"/>
      <c r="ED40" s="229"/>
      <c r="EE40" s="229"/>
      <c r="EF40" s="229"/>
      <c r="EG40" s="229"/>
      <c r="EH40" s="229"/>
      <c r="EI40" s="229"/>
      <c r="EJ40" s="229"/>
      <c r="EK40" s="229"/>
      <c r="EL40" s="229"/>
      <c r="EM40" s="230"/>
      <c r="EN40" s="230"/>
      <c r="EO40" s="51"/>
    </row>
    <row r="41" spans="1:145" ht="15.75" customHeight="1" x14ac:dyDescent="0.15">
      <c r="A41" s="365">
        <v>21</v>
      </c>
      <c r="B41" s="365"/>
      <c r="C41" s="365"/>
      <c r="D41" s="365"/>
      <c r="E41" s="365"/>
      <c r="F41" s="365"/>
      <c r="G41" s="365"/>
      <c r="H41" s="365"/>
      <c r="I41" s="365"/>
      <c r="J41" s="510">
        <v>1140</v>
      </c>
      <c r="K41" s="511"/>
      <c r="L41" s="511"/>
      <c r="M41" s="511"/>
      <c r="N41" s="511"/>
      <c r="O41" s="511"/>
      <c r="P41" s="511"/>
      <c r="Q41" s="512"/>
      <c r="R41" s="514"/>
      <c r="S41" s="515">
        <v>585</v>
      </c>
      <c r="T41" s="515"/>
      <c r="U41" s="515"/>
      <c r="V41" s="515"/>
      <c r="W41" s="515"/>
      <c r="X41" s="515"/>
      <c r="Y41" s="515"/>
      <c r="Z41" s="514"/>
      <c r="AA41" s="514"/>
      <c r="AB41" s="515">
        <v>555</v>
      </c>
      <c r="AC41" s="515"/>
      <c r="AD41" s="515"/>
      <c r="AE41" s="515"/>
      <c r="AF41" s="515"/>
      <c r="AG41" s="515"/>
      <c r="AH41" s="515"/>
      <c r="AI41" s="220"/>
      <c r="AJ41" s="221"/>
      <c r="AK41" s="367">
        <v>51</v>
      </c>
      <c r="AL41" s="368"/>
      <c r="AM41" s="368"/>
      <c r="AN41" s="368"/>
      <c r="AO41" s="368"/>
      <c r="AP41" s="368"/>
      <c r="AQ41" s="368"/>
      <c r="AR41" s="368"/>
      <c r="AS41" s="365"/>
      <c r="AT41" s="502">
        <v>1998</v>
      </c>
      <c r="AU41" s="502"/>
      <c r="AV41" s="502"/>
      <c r="AW41" s="502"/>
      <c r="AX41" s="502"/>
      <c r="AY41" s="502"/>
      <c r="AZ41" s="502"/>
      <c r="BA41" s="216"/>
      <c r="BB41" s="221"/>
      <c r="BC41" s="515">
        <v>1033</v>
      </c>
      <c r="BD41" s="515"/>
      <c r="BE41" s="515"/>
      <c r="BF41" s="515"/>
      <c r="BG41" s="515"/>
      <c r="BH41" s="515"/>
      <c r="BI41" s="515"/>
      <c r="BJ41" s="222"/>
      <c r="BK41" s="222"/>
      <c r="BL41" s="515">
        <v>965</v>
      </c>
      <c r="BM41" s="515"/>
      <c r="BN41" s="515"/>
      <c r="BO41" s="515"/>
      <c r="BP41" s="515"/>
      <c r="BQ41" s="515"/>
      <c r="BR41" s="515"/>
      <c r="BS41" s="222"/>
      <c r="BT41" s="222"/>
      <c r="BU41" s="368">
        <v>81</v>
      </c>
      <c r="BV41" s="368"/>
      <c r="BW41" s="368"/>
      <c r="BX41" s="368"/>
      <c r="BY41" s="368"/>
      <c r="BZ41" s="368"/>
      <c r="CA41" s="368"/>
      <c r="CB41" s="368"/>
      <c r="CC41" s="365"/>
      <c r="CD41" s="510">
        <v>1344</v>
      </c>
      <c r="CE41" s="511"/>
      <c r="CF41" s="511"/>
      <c r="CG41" s="511"/>
      <c r="CH41" s="511"/>
      <c r="CI41" s="511"/>
      <c r="CJ41" s="511"/>
      <c r="CK41" s="217"/>
      <c r="CL41" s="222"/>
      <c r="CM41" s="516">
        <v>612</v>
      </c>
      <c r="CN41" s="516"/>
      <c r="CO41" s="516"/>
      <c r="CP41" s="516"/>
      <c r="CQ41" s="516"/>
      <c r="CR41" s="516"/>
      <c r="CS41" s="516"/>
      <c r="CT41" s="222"/>
      <c r="CU41" s="222"/>
      <c r="CV41" s="516">
        <v>732</v>
      </c>
      <c r="CW41" s="516"/>
      <c r="CX41" s="516"/>
      <c r="CY41" s="516"/>
      <c r="CZ41" s="516"/>
      <c r="DA41" s="516"/>
      <c r="DB41" s="516"/>
      <c r="DC41" s="221"/>
      <c r="DD41" s="223"/>
      <c r="DE41" s="367" t="s">
        <v>355</v>
      </c>
      <c r="DF41" s="368"/>
      <c r="DG41" s="368"/>
      <c r="DH41" s="368"/>
      <c r="DI41" s="368"/>
      <c r="DJ41" s="368"/>
      <c r="DK41" s="368"/>
      <c r="DL41" s="368"/>
      <c r="DM41" s="365"/>
      <c r="DN41" s="221"/>
      <c r="DO41" s="221"/>
      <c r="DP41" s="221"/>
      <c r="DQ41" s="221"/>
      <c r="DR41" s="221"/>
      <c r="DS41" s="221"/>
      <c r="DT41" s="221"/>
      <c r="DU41" s="221"/>
      <c r="DV41" s="221"/>
      <c r="DW41" s="222"/>
      <c r="DX41" s="222"/>
      <c r="DY41" s="222"/>
      <c r="DZ41" s="222"/>
      <c r="EA41" s="222"/>
      <c r="EB41" s="222"/>
      <c r="EC41" s="222"/>
      <c r="ED41" s="222"/>
      <c r="EE41" s="222"/>
      <c r="EF41" s="222"/>
      <c r="EG41" s="222"/>
      <c r="EH41" s="222"/>
      <c r="EI41" s="222"/>
      <c r="EJ41" s="222"/>
      <c r="EK41" s="222"/>
      <c r="EL41" s="222"/>
      <c r="EM41" s="210"/>
      <c r="EN41" s="230"/>
      <c r="EO41" s="51"/>
    </row>
    <row r="42" spans="1:145" ht="15.75" customHeight="1" x14ac:dyDescent="0.15">
      <c r="A42" s="365">
        <v>22</v>
      </c>
      <c r="B42" s="365"/>
      <c r="C42" s="365"/>
      <c r="D42" s="365"/>
      <c r="E42" s="365"/>
      <c r="F42" s="365"/>
      <c r="G42" s="365"/>
      <c r="H42" s="365"/>
      <c r="I42" s="365"/>
      <c r="J42" s="510">
        <v>1124</v>
      </c>
      <c r="K42" s="511"/>
      <c r="L42" s="511"/>
      <c r="M42" s="511"/>
      <c r="N42" s="511"/>
      <c r="O42" s="511"/>
      <c r="P42" s="511"/>
      <c r="Q42" s="512"/>
      <c r="R42" s="514"/>
      <c r="S42" s="515">
        <v>620</v>
      </c>
      <c r="T42" s="515"/>
      <c r="U42" s="515"/>
      <c r="V42" s="515"/>
      <c r="W42" s="515"/>
      <c r="X42" s="515"/>
      <c r="Y42" s="515"/>
      <c r="Z42" s="514"/>
      <c r="AA42" s="514"/>
      <c r="AB42" s="515">
        <v>504</v>
      </c>
      <c r="AC42" s="515"/>
      <c r="AD42" s="515"/>
      <c r="AE42" s="515"/>
      <c r="AF42" s="515"/>
      <c r="AG42" s="515"/>
      <c r="AH42" s="515"/>
      <c r="AI42" s="220"/>
      <c r="AJ42" s="221"/>
      <c r="AK42" s="367">
        <v>52</v>
      </c>
      <c r="AL42" s="368"/>
      <c r="AM42" s="368"/>
      <c r="AN42" s="368"/>
      <c r="AO42" s="368"/>
      <c r="AP42" s="368"/>
      <c r="AQ42" s="368"/>
      <c r="AR42" s="368"/>
      <c r="AS42" s="365"/>
      <c r="AT42" s="502">
        <v>1965</v>
      </c>
      <c r="AU42" s="502"/>
      <c r="AV42" s="502"/>
      <c r="AW42" s="502"/>
      <c r="AX42" s="502"/>
      <c r="AY42" s="502"/>
      <c r="AZ42" s="502"/>
      <c r="BA42" s="216"/>
      <c r="BB42" s="221"/>
      <c r="BC42" s="515">
        <v>1017</v>
      </c>
      <c r="BD42" s="515"/>
      <c r="BE42" s="515"/>
      <c r="BF42" s="515"/>
      <c r="BG42" s="515"/>
      <c r="BH42" s="515"/>
      <c r="BI42" s="515"/>
      <c r="BJ42" s="222"/>
      <c r="BK42" s="222"/>
      <c r="BL42" s="515">
        <v>948</v>
      </c>
      <c r="BM42" s="515"/>
      <c r="BN42" s="515"/>
      <c r="BO42" s="515"/>
      <c r="BP42" s="515"/>
      <c r="BQ42" s="515"/>
      <c r="BR42" s="515"/>
      <c r="BS42" s="222"/>
      <c r="BT42" s="222"/>
      <c r="BU42" s="368">
        <v>82</v>
      </c>
      <c r="BV42" s="368"/>
      <c r="BW42" s="368"/>
      <c r="BX42" s="368"/>
      <c r="BY42" s="368"/>
      <c r="BZ42" s="368"/>
      <c r="CA42" s="368"/>
      <c r="CB42" s="368"/>
      <c r="CC42" s="365"/>
      <c r="CD42" s="510">
        <v>1371</v>
      </c>
      <c r="CE42" s="511"/>
      <c r="CF42" s="511"/>
      <c r="CG42" s="511"/>
      <c r="CH42" s="511"/>
      <c r="CI42" s="511"/>
      <c r="CJ42" s="511"/>
      <c r="CK42" s="217"/>
      <c r="CL42" s="222"/>
      <c r="CM42" s="516">
        <v>604</v>
      </c>
      <c r="CN42" s="516"/>
      <c r="CO42" s="516"/>
      <c r="CP42" s="516"/>
      <c r="CQ42" s="516"/>
      <c r="CR42" s="516"/>
      <c r="CS42" s="516"/>
      <c r="CT42" s="222"/>
      <c r="CU42" s="222"/>
      <c r="CV42" s="516">
        <v>767</v>
      </c>
      <c r="CW42" s="516"/>
      <c r="CX42" s="516"/>
      <c r="CY42" s="516"/>
      <c r="CZ42" s="516"/>
      <c r="DA42" s="516"/>
      <c r="DB42" s="516"/>
      <c r="DC42" s="221"/>
      <c r="DD42" s="223"/>
      <c r="DE42" s="367" t="s">
        <v>23</v>
      </c>
      <c r="DF42" s="368"/>
      <c r="DG42" s="368"/>
      <c r="DH42" s="368"/>
      <c r="DI42" s="368"/>
      <c r="DJ42" s="368"/>
      <c r="DK42" s="368"/>
      <c r="DL42" s="368"/>
      <c r="DM42" s="365"/>
      <c r="DN42" s="516">
        <f>SUM(J11,J18,J25)</f>
        <v>13838</v>
      </c>
      <c r="DO42" s="516"/>
      <c r="DP42" s="516"/>
      <c r="DQ42" s="516"/>
      <c r="DR42" s="516"/>
      <c r="DS42" s="516"/>
      <c r="DT42" s="516"/>
      <c r="DU42" s="521"/>
      <c r="DV42" s="221"/>
      <c r="DW42" s="516">
        <f>SUM(S11,S18,S25)</f>
        <v>7128</v>
      </c>
      <c r="DX42" s="516"/>
      <c r="DY42" s="516"/>
      <c r="DZ42" s="516"/>
      <c r="EA42" s="516"/>
      <c r="EB42" s="516"/>
      <c r="EC42" s="516"/>
      <c r="ED42" s="222"/>
      <c r="EE42" s="222"/>
      <c r="EF42" s="516">
        <f>SUM(AB11,AB18,AB25)</f>
        <v>6710</v>
      </c>
      <c r="EG42" s="516"/>
      <c r="EH42" s="516"/>
      <c r="EI42" s="516"/>
      <c r="EJ42" s="516"/>
      <c r="EK42" s="516"/>
      <c r="EL42" s="516"/>
      <c r="EM42" s="210"/>
      <c r="EN42" s="230"/>
      <c r="EO42" s="51"/>
    </row>
    <row r="43" spans="1:145" ht="15.75" customHeight="1" x14ac:dyDescent="0.15">
      <c r="A43" s="365">
        <v>23</v>
      </c>
      <c r="B43" s="365"/>
      <c r="C43" s="365"/>
      <c r="D43" s="365"/>
      <c r="E43" s="365"/>
      <c r="F43" s="365"/>
      <c r="G43" s="365"/>
      <c r="H43" s="365"/>
      <c r="I43" s="365"/>
      <c r="J43" s="510">
        <v>1104</v>
      </c>
      <c r="K43" s="511"/>
      <c r="L43" s="511"/>
      <c r="M43" s="511"/>
      <c r="N43" s="511"/>
      <c r="O43" s="511"/>
      <c r="P43" s="511"/>
      <c r="Q43" s="512"/>
      <c r="R43" s="514"/>
      <c r="S43" s="515">
        <v>602</v>
      </c>
      <c r="T43" s="515"/>
      <c r="U43" s="515"/>
      <c r="V43" s="515"/>
      <c r="W43" s="515"/>
      <c r="X43" s="515"/>
      <c r="Y43" s="515"/>
      <c r="Z43" s="514"/>
      <c r="AA43" s="514"/>
      <c r="AB43" s="515">
        <v>502</v>
      </c>
      <c r="AC43" s="515"/>
      <c r="AD43" s="515"/>
      <c r="AE43" s="515"/>
      <c r="AF43" s="515"/>
      <c r="AG43" s="515"/>
      <c r="AH43" s="515"/>
      <c r="AI43" s="220"/>
      <c r="AJ43" s="221"/>
      <c r="AK43" s="367">
        <v>53</v>
      </c>
      <c r="AL43" s="368"/>
      <c r="AM43" s="368"/>
      <c r="AN43" s="368"/>
      <c r="AO43" s="368"/>
      <c r="AP43" s="368"/>
      <c r="AQ43" s="368"/>
      <c r="AR43" s="368"/>
      <c r="AS43" s="365"/>
      <c r="AT43" s="502">
        <v>1990</v>
      </c>
      <c r="AU43" s="502"/>
      <c r="AV43" s="502"/>
      <c r="AW43" s="502"/>
      <c r="AX43" s="502"/>
      <c r="AY43" s="502"/>
      <c r="AZ43" s="502"/>
      <c r="BA43" s="216"/>
      <c r="BB43" s="221"/>
      <c r="BC43" s="515">
        <v>1047</v>
      </c>
      <c r="BD43" s="515"/>
      <c r="BE43" s="515"/>
      <c r="BF43" s="515"/>
      <c r="BG43" s="515"/>
      <c r="BH43" s="515"/>
      <c r="BI43" s="515"/>
      <c r="BJ43" s="222"/>
      <c r="BK43" s="222"/>
      <c r="BL43" s="515">
        <v>943</v>
      </c>
      <c r="BM43" s="515"/>
      <c r="BN43" s="515"/>
      <c r="BO43" s="515"/>
      <c r="BP43" s="515"/>
      <c r="BQ43" s="515"/>
      <c r="BR43" s="515"/>
      <c r="BS43" s="222"/>
      <c r="BT43" s="222"/>
      <c r="BU43" s="368">
        <v>83</v>
      </c>
      <c r="BV43" s="368"/>
      <c r="BW43" s="368"/>
      <c r="BX43" s="368"/>
      <c r="BY43" s="368"/>
      <c r="BZ43" s="368"/>
      <c r="CA43" s="368"/>
      <c r="CB43" s="368"/>
      <c r="CC43" s="365"/>
      <c r="CD43" s="510">
        <v>1210</v>
      </c>
      <c r="CE43" s="511"/>
      <c r="CF43" s="511"/>
      <c r="CG43" s="511"/>
      <c r="CH43" s="511"/>
      <c r="CI43" s="511"/>
      <c r="CJ43" s="511"/>
      <c r="CK43" s="217"/>
      <c r="CL43" s="222"/>
      <c r="CM43" s="516">
        <v>498</v>
      </c>
      <c r="CN43" s="516"/>
      <c r="CO43" s="516"/>
      <c r="CP43" s="516"/>
      <c r="CQ43" s="516"/>
      <c r="CR43" s="516"/>
      <c r="CS43" s="516"/>
      <c r="CT43" s="222"/>
      <c r="CU43" s="222"/>
      <c r="CV43" s="516">
        <v>712</v>
      </c>
      <c r="CW43" s="516"/>
      <c r="CX43" s="516"/>
      <c r="CY43" s="516"/>
      <c r="CZ43" s="516"/>
      <c r="DA43" s="516"/>
      <c r="DB43" s="516"/>
      <c r="DC43" s="221"/>
      <c r="DD43" s="223"/>
      <c r="DE43" s="367" t="s">
        <v>22</v>
      </c>
      <c r="DF43" s="368"/>
      <c r="DG43" s="368"/>
      <c r="DH43" s="368"/>
      <c r="DI43" s="368"/>
      <c r="DJ43" s="368"/>
      <c r="DK43" s="368"/>
      <c r="DL43" s="368"/>
      <c r="DM43" s="365"/>
      <c r="DN43" s="516">
        <f>SUM(J32,J39,J46,AT11,AT18,AT25,AT32,AT39,AT46,CD11)</f>
        <v>71626</v>
      </c>
      <c r="DO43" s="516"/>
      <c r="DP43" s="516"/>
      <c r="DQ43" s="516"/>
      <c r="DR43" s="516"/>
      <c r="DS43" s="516"/>
      <c r="DT43" s="516"/>
      <c r="DU43" s="521"/>
      <c r="DV43" s="221"/>
      <c r="DW43" s="516">
        <f>SUM(S32,S39,S46,BC11,BC18,BC25,BC32,BC39,BC46,CM11)</f>
        <v>37405</v>
      </c>
      <c r="DX43" s="516"/>
      <c r="DY43" s="516"/>
      <c r="DZ43" s="516"/>
      <c r="EA43" s="516"/>
      <c r="EB43" s="516"/>
      <c r="EC43" s="516"/>
      <c r="ED43" s="222"/>
      <c r="EE43" s="222"/>
      <c r="EF43" s="516">
        <f>SUM(AB32,AB39,AB46,BL11,BL18,BL25,BL32,BL39,BL46,CV11)</f>
        <v>34221</v>
      </c>
      <c r="EG43" s="516"/>
      <c r="EH43" s="516"/>
      <c r="EI43" s="516"/>
      <c r="EJ43" s="516"/>
      <c r="EK43" s="516"/>
      <c r="EL43" s="516"/>
      <c r="EM43" s="210"/>
      <c r="EN43" s="230"/>
      <c r="EO43" s="51"/>
    </row>
    <row r="44" spans="1:145" ht="15.75" customHeight="1" x14ac:dyDescent="0.15">
      <c r="A44" s="365">
        <v>24</v>
      </c>
      <c r="B44" s="365"/>
      <c r="C44" s="365"/>
      <c r="D44" s="365"/>
      <c r="E44" s="365"/>
      <c r="F44" s="365"/>
      <c r="G44" s="365"/>
      <c r="H44" s="365"/>
      <c r="I44" s="365"/>
      <c r="J44" s="510">
        <v>1030</v>
      </c>
      <c r="K44" s="511"/>
      <c r="L44" s="511"/>
      <c r="M44" s="511"/>
      <c r="N44" s="511"/>
      <c r="O44" s="511"/>
      <c r="P44" s="511"/>
      <c r="Q44" s="512"/>
      <c r="R44" s="514"/>
      <c r="S44" s="515">
        <v>577</v>
      </c>
      <c r="T44" s="515"/>
      <c r="U44" s="515"/>
      <c r="V44" s="515"/>
      <c r="W44" s="515"/>
      <c r="X44" s="515"/>
      <c r="Y44" s="515"/>
      <c r="Z44" s="514"/>
      <c r="AA44" s="514"/>
      <c r="AB44" s="515">
        <v>453</v>
      </c>
      <c r="AC44" s="515"/>
      <c r="AD44" s="515"/>
      <c r="AE44" s="515"/>
      <c r="AF44" s="515"/>
      <c r="AG44" s="515"/>
      <c r="AH44" s="515"/>
      <c r="AI44" s="220"/>
      <c r="AJ44" s="221"/>
      <c r="AK44" s="367">
        <v>54</v>
      </c>
      <c r="AL44" s="368"/>
      <c r="AM44" s="368"/>
      <c r="AN44" s="368"/>
      <c r="AO44" s="368"/>
      <c r="AP44" s="368"/>
      <c r="AQ44" s="368"/>
      <c r="AR44" s="368"/>
      <c r="AS44" s="365"/>
      <c r="AT44" s="502">
        <v>1874</v>
      </c>
      <c r="AU44" s="502"/>
      <c r="AV44" s="502"/>
      <c r="AW44" s="502"/>
      <c r="AX44" s="502"/>
      <c r="AY44" s="502"/>
      <c r="AZ44" s="502"/>
      <c r="BA44" s="216"/>
      <c r="BB44" s="221"/>
      <c r="BC44" s="515">
        <v>947</v>
      </c>
      <c r="BD44" s="515"/>
      <c r="BE44" s="515"/>
      <c r="BF44" s="515"/>
      <c r="BG44" s="515"/>
      <c r="BH44" s="515"/>
      <c r="BI44" s="515"/>
      <c r="BJ44" s="222"/>
      <c r="BK44" s="222"/>
      <c r="BL44" s="515">
        <v>927</v>
      </c>
      <c r="BM44" s="515"/>
      <c r="BN44" s="515"/>
      <c r="BO44" s="515"/>
      <c r="BP44" s="515"/>
      <c r="BQ44" s="515"/>
      <c r="BR44" s="515"/>
      <c r="BS44" s="222"/>
      <c r="BT44" s="222"/>
      <c r="BU44" s="368">
        <v>84</v>
      </c>
      <c r="BV44" s="368"/>
      <c r="BW44" s="368"/>
      <c r="BX44" s="368"/>
      <c r="BY44" s="368"/>
      <c r="BZ44" s="368"/>
      <c r="CA44" s="368"/>
      <c r="CB44" s="368"/>
      <c r="CC44" s="365"/>
      <c r="CD44" s="510">
        <v>1017</v>
      </c>
      <c r="CE44" s="511"/>
      <c r="CF44" s="511"/>
      <c r="CG44" s="511"/>
      <c r="CH44" s="511"/>
      <c r="CI44" s="511"/>
      <c r="CJ44" s="511"/>
      <c r="CK44" s="217"/>
      <c r="CL44" s="222"/>
      <c r="CM44" s="516">
        <v>444</v>
      </c>
      <c r="CN44" s="516"/>
      <c r="CO44" s="516"/>
      <c r="CP44" s="516"/>
      <c r="CQ44" s="516"/>
      <c r="CR44" s="516"/>
      <c r="CS44" s="516"/>
      <c r="CT44" s="222"/>
      <c r="CU44" s="222"/>
      <c r="CV44" s="516">
        <v>573</v>
      </c>
      <c r="CW44" s="516"/>
      <c r="CX44" s="516"/>
      <c r="CY44" s="516"/>
      <c r="CZ44" s="516"/>
      <c r="DA44" s="516"/>
      <c r="DB44" s="516"/>
      <c r="DC44" s="221"/>
      <c r="DD44" s="223"/>
      <c r="DE44" s="367" t="s">
        <v>21</v>
      </c>
      <c r="DF44" s="368"/>
      <c r="DG44" s="368"/>
      <c r="DH44" s="368"/>
      <c r="DI44" s="368"/>
      <c r="DJ44" s="368"/>
      <c r="DK44" s="368"/>
      <c r="DL44" s="368"/>
      <c r="DM44" s="365"/>
      <c r="DN44" s="516">
        <f>SUM(CD18,CD25,CD32,CD39,CD46,DN11,DN18,DN25,DN32,DN39)</f>
        <v>39120</v>
      </c>
      <c r="DO44" s="516"/>
      <c r="DP44" s="516"/>
      <c r="DQ44" s="516"/>
      <c r="DR44" s="516"/>
      <c r="DS44" s="516"/>
      <c r="DT44" s="516"/>
      <c r="DU44" s="521"/>
      <c r="DV44" s="221"/>
      <c r="DW44" s="516">
        <f>SUM(CM18,CM25,CM32,CM39,CM46,DW11,DW18,DW25,DW32,DW39)</f>
        <v>17228</v>
      </c>
      <c r="DX44" s="516"/>
      <c r="DY44" s="516"/>
      <c r="DZ44" s="516"/>
      <c r="EA44" s="516"/>
      <c r="EB44" s="516"/>
      <c r="EC44" s="516"/>
      <c r="ED44" s="222"/>
      <c r="EE44" s="222"/>
      <c r="EF44" s="516">
        <f>SUM(CV18,CV25,CV32,CV39,CV46,EF11,EF18,EF25,EF32,EF39)</f>
        <v>21892</v>
      </c>
      <c r="EG44" s="516"/>
      <c r="EH44" s="516"/>
      <c r="EI44" s="516"/>
      <c r="EJ44" s="516"/>
      <c r="EK44" s="516"/>
      <c r="EL44" s="516"/>
      <c r="EM44" s="210"/>
      <c r="EN44" s="230"/>
      <c r="EO44" s="51"/>
    </row>
    <row r="45" spans="1:145" ht="15.75" customHeight="1" x14ac:dyDescent="0.15">
      <c r="A45" s="203"/>
      <c r="B45" s="203"/>
      <c r="C45" s="203"/>
      <c r="D45" s="203"/>
      <c r="E45" s="203"/>
      <c r="F45" s="203"/>
      <c r="G45" s="203"/>
      <c r="H45" s="203"/>
      <c r="I45" s="208"/>
      <c r="J45" s="518"/>
      <c r="K45" s="519"/>
      <c r="L45" s="519"/>
      <c r="M45" s="519"/>
      <c r="N45" s="519"/>
      <c r="O45" s="519"/>
      <c r="P45" s="519"/>
      <c r="Q45" s="514"/>
      <c r="R45" s="514"/>
      <c r="S45" s="509"/>
      <c r="T45" s="509"/>
      <c r="U45" s="509"/>
      <c r="V45" s="509"/>
      <c r="W45" s="509"/>
      <c r="X45" s="509"/>
      <c r="Y45" s="509"/>
      <c r="Z45" s="514"/>
      <c r="AA45" s="514"/>
      <c r="AB45" s="509"/>
      <c r="AC45" s="509"/>
      <c r="AD45" s="509"/>
      <c r="AE45" s="509"/>
      <c r="AF45" s="509"/>
      <c r="AG45" s="509"/>
      <c r="AH45" s="509"/>
      <c r="AI45" s="220"/>
      <c r="AJ45" s="221"/>
      <c r="AK45" s="207"/>
      <c r="AL45" s="203"/>
      <c r="AM45" s="203"/>
      <c r="AN45" s="203"/>
      <c r="AO45" s="203"/>
      <c r="AP45" s="203"/>
      <c r="AQ45" s="203"/>
      <c r="AR45" s="203"/>
      <c r="AS45" s="208"/>
      <c r="AT45" s="509"/>
      <c r="AU45" s="509"/>
      <c r="AV45" s="509"/>
      <c r="AW45" s="509"/>
      <c r="AX45" s="509"/>
      <c r="AY45" s="509"/>
      <c r="AZ45" s="509"/>
      <c r="BA45" s="221"/>
      <c r="BB45" s="221"/>
      <c r="BC45" s="509"/>
      <c r="BD45" s="509"/>
      <c r="BE45" s="509"/>
      <c r="BF45" s="509"/>
      <c r="BG45" s="509"/>
      <c r="BH45" s="509"/>
      <c r="BI45" s="509"/>
      <c r="BJ45" s="222"/>
      <c r="BK45" s="222"/>
      <c r="BL45" s="509"/>
      <c r="BM45" s="509"/>
      <c r="BN45" s="509"/>
      <c r="BO45" s="509"/>
      <c r="BP45" s="509"/>
      <c r="BQ45" s="509"/>
      <c r="BR45" s="509"/>
      <c r="BS45" s="222"/>
      <c r="BT45" s="222"/>
      <c r="BU45" s="203"/>
      <c r="BV45" s="203"/>
      <c r="BW45" s="203"/>
      <c r="BX45" s="203"/>
      <c r="BY45" s="203"/>
      <c r="BZ45" s="203"/>
      <c r="CA45" s="203"/>
      <c r="CB45" s="203"/>
      <c r="CC45" s="208"/>
      <c r="CD45" s="518"/>
      <c r="CE45" s="519"/>
      <c r="CF45" s="519"/>
      <c r="CG45" s="519"/>
      <c r="CH45" s="519"/>
      <c r="CI45" s="519"/>
      <c r="CJ45" s="519"/>
      <c r="CK45" s="222"/>
      <c r="CL45" s="222"/>
      <c r="CM45" s="222"/>
      <c r="CN45" s="222"/>
      <c r="CO45" s="222"/>
      <c r="CP45" s="222"/>
      <c r="CQ45" s="222"/>
      <c r="CR45" s="222"/>
      <c r="CS45" s="222"/>
      <c r="CT45" s="222"/>
      <c r="CU45" s="222"/>
      <c r="CV45" s="221"/>
      <c r="CW45" s="221"/>
      <c r="CX45" s="221"/>
      <c r="CY45" s="221"/>
      <c r="CZ45" s="221"/>
      <c r="DA45" s="221"/>
      <c r="DB45" s="221"/>
      <c r="DC45" s="221"/>
      <c r="DD45" s="223"/>
      <c r="DE45" s="367" t="s">
        <v>20</v>
      </c>
      <c r="DF45" s="368"/>
      <c r="DG45" s="368"/>
      <c r="DH45" s="368"/>
      <c r="DI45" s="368"/>
      <c r="DJ45" s="368"/>
      <c r="DK45" s="368"/>
      <c r="DL45" s="368"/>
      <c r="DM45" s="365"/>
      <c r="DN45" s="516">
        <f>SUM(CD32,CD39,CD46,DN11,DN18,DN25,DN32,DN39)</f>
        <v>21238</v>
      </c>
      <c r="DO45" s="516"/>
      <c r="DP45" s="516"/>
      <c r="DQ45" s="516"/>
      <c r="DR45" s="516"/>
      <c r="DS45" s="516"/>
      <c r="DT45" s="516"/>
      <c r="DU45" s="521"/>
      <c r="DV45" s="221"/>
      <c r="DW45" s="516">
        <f>SUM(CM32,CM39,CM46,DW11,DW18,DW25,DW32,DW39)</f>
        <v>8613</v>
      </c>
      <c r="DX45" s="516"/>
      <c r="DY45" s="516"/>
      <c r="DZ45" s="516"/>
      <c r="EA45" s="516"/>
      <c r="EB45" s="516"/>
      <c r="EC45" s="516"/>
      <c r="ED45" s="222"/>
      <c r="EE45" s="222"/>
      <c r="EF45" s="516">
        <f>SUM(CV32,CV39,CV46,EF11,EF18,EF25,EF32,EF39)</f>
        <v>12625</v>
      </c>
      <c r="EG45" s="516"/>
      <c r="EH45" s="516"/>
      <c r="EI45" s="516"/>
      <c r="EJ45" s="516"/>
      <c r="EK45" s="516"/>
      <c r="EL45" s="516"/>
      <c r="EM45" s="210"/>
      <c r="EN45" s="230"/>
      <c r="EO45" s="51"/>
    </row>
    <row r="46" spans="1:145" ht="15.75" customHeight="1" x14ac:dyDescent="0.15">
      <c r="A46" s="364" t="s">
        <v>354</v>
      </c>
      <c r="B46" s="364"/>
      <c r="C46" s="364"/>
      <c r="D46" s="364"/>
      <c r="E46" s="364"/>
      <c r="F46" s="364"/>
      <c r="G46" s="364"/>
      <c r="H46" s="364"/>
      <c r="I46" s="364"/>
      <c r="J46" s="510">
        <f>SUM(S46:AH46)</f>
        <v>5343</v>
      </c>
      <c r="K46" s="511"/>
      <c r="L46" s="511"/>
      <c r="M46" s="511"/>
      <c r="N46" s="511"/>
      <c r="O46" s="511"/>
      <c r="P46" s="511"/>
      <c r="Q46" s="512"/>
      <c r="R46" s="513"/>
      <c r="S46" s="502">
        <f>SUM(S47:Y51)</f>
        <v>2911</v>
      </c>
      <c r="T46" s="502"/>
      <c r="U46" s="502"/>
      <c r="V46" s="502"/>
      <c r="W46" s="502"/>
      <c r="X46" s="502"/>
      <c r="Y46" s="502"/>
      <c r="Z46" s="512"/>
      <c r="AA46" s="513"/>
      <c r="AB46" s="502">
        <f>SUM(AB47:AH51)</f>
        <v>2432</v>
      </c>
      <c r="AC46" s="502"/>
      <c r="AD46" s="502"/>
      <c r="AE46" s="502"/>
      <c r="AF46" s="502"/>
      <c r="AG46" s="502"/>
      <c r="AH46" s="502"/>
      <c r="AI46" s="214"/>
      <c r="AJ46" s="215"/>
      <c r="AK46" s="369" t="s">
        <v>26</v>
      </c>
      <c r="AL46" s="366"/>
      <c r="AM46" s="366"/>
      <c r="AN46" s="366"/>
      <c r="AO46" s="366"/>
      <c r="AP46" s="366"/>
      <c r="AQ46" s="366"/>
      <c r="AR46" s="366"/>
      <c r="AS46" s="364"/>
      <c r="AT46" s="502">
        <f t="shared" ref="AT46" si="17">SUM(BC46,BL46)</f>
        <v>8488</v>
      </c>
      <c r="AU46" s="502"/>
      <c r="AV46" s="502"/>
      <c r="AW46" s="502"/>
      <c r="AX46" s="502"/>
      <c r="AY46" s="502"/>
      <c r="AZ46" s="502"/>
      <c r="BA46" s="216"/>
      <c r="BB46" s="215"/>
      <c r="BC46" s="502">
        <f>SUM(BC47:BI51)</f>
        <v>4348</v>
      </c>
      <c r="BD46" s="502"/>
      <c r="BE46" s="502"/>
      <c r="BF46" s="502"/>
      <c r="BG46" s="502"/>
      <c r="BH46" s="502"/>
      <c r="BI46" s="502"/>
      <c r="BJ46" s="217"/>
      <c r="BK46" s="218"/>
      <c r="BL46" s="502">
        <f>SUM(BL47:BR51)</f>
        <v>4140</v>
      </c>
      <c r="BM46" s="502"/>
      <c r="BN46" s="502"/>
      <c r="BO46" s="502"/>
      <c r="BP46" s="502"/>
      <c r="BQ46" s="502"/>
      <c r="BR46" s="502"/>
      <c r="BS46" s="217"/>
      <c r="BT46" s="218"/>
      <c r="BU46" s="366" t="s">
        <v>25</v>
      </c>
      <c r="BV46" s="366"/>
      <c r="BW46" s="366"/>
      <c r="BX46" s="366"/>
      <c r="BY46" s="366"/>
      <c r="BZ46" s="366"/>
      <c r="CA46" s="366"/>
      <c r="CB46" s="366"/>
      <c r="CC46" s="364"/>
      <c r="CD46" s="510">
        <f t="shared" ref="CD46" si="18">SUM(CM46,CV46)</f>
        <v>3835</v>
      </c>
      <c r="CE46" s="511"/>
      <c r="CF46" s="511"/>
      <c r="CG46" s="511"/>
      <c r="CH46" s="511"/>
      <c r="CI46" s="511"/>
      <c r="CJ46" s="511"/>
      <c r="CK46" s="217"/>
      <c r="CL46" s="218"/>
      <c r="CM46" s="510">
        <f>SUM(CM47:CS51)</f>
        <v>1408</v>
      </c>
      <c r="CN46" s="510"/>
      <c r="CO46" s="510"/>
      <c r="CP46" s="510"/>
      <c r="CQ46" s="510"/>
      <c r="CR46" s="510"/>
      <c r="CS46" s="510"/>
      <c r="CT46" s="217"/>
      <c r="CU46" s="218"/>
      <c r="CV46" s="510">
        <f>SUM(CV47,CV48,CV49,CV50,CV51)</f>
        <v>2427</v>
      </c>
      <c r="CW46" s="510"/>
      <c r="CX46" s="510"/>
      <c r="CY46" s="510"/>
      <c r="CZ46" s="510"/>
      <c r="DA46" s="510"/>
      <c r="DB46" s="510"/>
      <c r="DC46" s="216"/>
      <c r="DD46" s="219"/>
      <c r="DE46" s="367" t="s">
        <v>19</v>
      </c>
      <c r="DF46" s="368"/>
      <c r="DG46" s="368"/>
      <c r="DH46" s="368"/>
      <c r="DI46" s="368"/>
      <c r="DJ46" s="368"/>
      <c r="DK46" s="368"/>
      <c r="DL46" s="368"/>
      <c r="DM46" s="365"/>
      <c r="DN46" s="516">
        <f>SUM(CD46,DN11,DN18,DN25,DN32,DN39)</f>
        <v>6496</v>
      </c>
      <c r="DO46" s="516"/>
      <c r="DP46" s="516"/>
      <c r="DQ46" s="516"/>
      <c r="DR46" s="516"/>
      <c r="DS46" s="516"/>
      <c r="DT46" s="516"/>
      <c r="DU46" s="521"/>
      <c r="DV46" s="221"/>
      <c r="DW46" s="516">
        <f>SUM(CM46,DW11,DW18,DW25,DW32,DW39)</f>
        <v>2057</v>
      </c>
      <c r="DX46" s="516"/>
      <c r="DY46" s="516"/>
      <c r="DZ46" s="516"/>
      <c r="EA46" s="516"/>
      <c r="EB46" s="516"/>
      <c r="EC46" s="516"/>
      <c r="ED46" s="222"/>
      <c r="EE46" s="222"/>
      <c r="EF46" s="516">
        <f>SUM(CV46,EF11,EF18,EF25,EF32,EF39)</f>
        <v>4439</v>
      </c>
      <c r="EG46" s="516"/>
      <c r="EH46" s="516"/>
      <c r="EI46" s="516"/>
      <c r="EJ46" s="516"/>
      <c r="EK46" s="516"/>
      <c r="EL46" s="516"/>
      <c r="EM46" s="222"/>
      <c r="EN46" s="229"/>
      <c r="EO46" s="51"/>
    </row>
    <row r="47" spans="1:145" ht="15.75" customHeight="1" x14ac:dyDescent="0.15">
      <c r="A47" s="365">
        <v>25</v>
      </c>
      <c r="B47" s="365"/>
      <c r="C47" s="365"/>
      <c r="D47" s="365"/>
      <c r="E47" s="365"/>
      <c r="F47" s="365"/>
      <c r="G47" s="365"/>
      <c r="H47" s="365"/>
      <c r="I47" s="365"/>
      <c r="J47" s="510">
        <v>1122</v>
      </c>
      <c r="K47" s="511"/>
      <c r="L47" s="511"/>
      <c r="M47" s="511"/>
      <c r="N47" s="511"/>
      <c r="O47" s="511"/>
      <c r="P47" s="511"/>
      <c r="Q47" s="512"/>
      <c r="R47" s="514"/>
      <c r="S47" s="515">
        <v>607</v>
      </c>
      <c r="T47" s="515"/>
      <c r="U47" s="515"/>
      <c r="V47" s="515"/>
      <c r="W47" s="515"/>
      <c r="X47" s="515"/>
      <c r="Y47" s="515"/>
      <c r="Z47" s="514"/>
      <c r="AA47" s="514"/>
      <c r="AB47" s="515">
        <v>515</v>
      </c>
      <c r="AC47" s="515"/>
      <c r="AD47" s="515"/>
      <c r="AE47" s="515"/>
      <c r="AF47" s="515"/>
      <c r="AG47" s="515"/>
      <c r="AH47" s="515"/>
      <c r="AI47" s="220"/>
      <c r="AJ47" s="221"/>
      <c r="AK47" s="367">
        <v>55</v>
      </c>
      <c r="AL47" s="368"/>
      <c r="AM47" s="368"/>
      <c r="AN47" s="368"/>
      <c r="AO47" s="368"/>
      <c r="AP47" s="368"/>
      <c r="AQ47" s="368"/>
      <c r="AR47" s="368"/>
      <c r="AS47" s="365"/>
      <c r="AT47" s="502">
        <v>1793</v>
      </c>
      <c r="AU47" s="502"/>
      <c r="AV47" s="502"/>
      <c r="AW47" s="502"/>
      <c r="AX47" s="502"/>
      <c r="AY47" s="502"/>
      <c r="AZ47" s="502"/>
      <c r="BA47" s="216"/>
      <c r="BB47" s="221"/>
      <c r="BC47" s="515">
        <v>950</v>
      </c>
      <c r="BD47" s="515"/>
      <c r="BE47" s="515"/>
      <c r="BF47" s="515"/>
      <c r="BG47" s="515"/>
      <c r="BH47" s="515"/>
      <c r="BI47" s="515"/>
      <c r="BJ47" s="222"/>
      <c r="BK47" s="222"/>
      <c r="BL47" s="515">
        <v>843</v>
      </c>
      <c r="BM47" s="515"/>
      <c r="BN47" s="515"/>
      <c r="BO47" s="515"/>
      <c r="BP47" s="515"/>
      <c r="BQ47" s="515"/>
      <c r="BR47" s="515"/>
      <c r="BS47" s="222"/>
      <c r="BT47" s="222"/>
      <c r="BU47" s="368">
        <v>85</v>
      </c>
      <c r="BV47" s="368"/>
      <c r="BW47" s="368"/>
      <c r="BX47" s="368"/>
      <c r="BY47" s="368"/>
      <c r="BZ47" s="368"/>
      <c r="CA47" s="368"/>
      <c r="CB47" s="368"/>
      <c r="CC47" s="365"/>
      <c r="CD47" s="510">
        <v>859</v>
      </c>
      <c r="CE47" s="511"/>
      <c r="CF47" s="511"/>
      <c r="CG47" s="511"/>
      <c r="CH47" s="511"/>
      <c r="CI47" s="511"/>
      <c r="CJ47" s="511"/>
      <c r="CK47" s="217"/>
      <c r="CL47" s="222"/>
      <c r="CM47" s="516">
        <v>328</v>
      </c>
      <c r="CN47" s="516"/>
      <c r="CO47" s="516"/>
      <c r="CP47" s="516"/>
      <c r="CQ47" s="516"/>
      <c r="CR47" s="516"/>
      <c r="CS47" s="516"/>
      <c r="CT47" s="222"/>
      <c r="CU47" s="222"/>
      <c r="CV47" s="516">
        <v>531</v>
      </c>
      <c r="CW47" s="516"/>
      <c r="CX47" s="516"/>
      <c r="CY47" s="516"/>
      <c r="CZ47" s="516"/>
      <c r="DA47" s="516"/>
      <c r="DB47" s="516"/>
      <c r="DC47" s="221"/>
      <c r="DD47" s="223"/>
      <c r="DE47" s="373" t="s">
        <v>24</v>
      </c>
      <c r="DF47" s="374"/>
      <c r="DG47" s="374"/>
      <c r="DH47" s="374"/>
      <c r="DI47" s="374"/>
      <c r="DJ47" s="374"/>
      <c r="DK47" s="374"/>
      <c r="DL47" s="374"/>
      <c r="DM47" s="375"/>
      <c r="DN47" s="221"/>
      <c r="DO47" s="221"/>
      <c r="DP47" s="221"/>
      <c r="DQ47" s="221"/>
      <c r="DR47" s="221"/>
      <c r="DS47" s="221"/>
      <c r="DT47" s="221"/>
      <c r="DU47" s="221"/>
      <c r="DV47" s="221"/>
      <c r="DW47" s="222"/>
      <c r="DX47" s="222"/>
      <c r="DY47" s="222"/>
      <c r="DZ47" s="222"/>
      <c r="EA47" s="222"/>
      <c r="EB47" s="222"/>
      <c r="EC47" s="222"/>
      <c r="ED47" s="222"/>
      <c r="EE47" s="222"/>
      <c r="EF47" s="222"/>
      <c r="EG47" s="222"/>
      <c r="EH47" s="222"/>
      <c r="EI47" s="222"/>
      <c r="EJ47" s="222"/>
      <c r="EK47" s="222"/>
      <c r="EL47" s="222"/>
      <c r="EM47" s="210"/>
      <c r="EN47" s="230"/>
      <c r="EO47" s="51"/>
    </row>
    <row r="48" spans="1:145" ht="15.75" customHeight="1" x14ac:dyDescent="0.15">
      <c r="A48" s="365">
        <v>26</v>
      </c>
      <c r="B48" s="365"/>
      <c r="C48" s="365"/>
      <c r="D48" s="365"/>
      <c r="E48" s="365"/>
      <c r="F48" s="365"/>
      <c r="G48" s="365"/>
      <c r="H48" s="365"/>
      <c r="I48" s="365"/>
      <c r="J48" s="510">
        <v>1042</v>
      </c>
      <c r="K48" s="511"/>
      <c r="L48" s="511"/>
      <c r="M48" s="511"/>
      <c r="N48" s="511"/>
      <c r="O48" s="511"/>
      <c r="P48" s="511"/>
      <c r="Q48" s="512"/>
      <c r="R48" s="508"/>
      <c r="S48" s="515">
        <v>560</v>
      </c>
      <c r="T48" s="515"/>
      <c r="U48" s="515"/>
      <c r="V48" s="515"/>
      <c r="W48" s="515"/>
      <c r="X48" s="515"/>
      <c r="Y48" s="515"/>
      <c r="Z48" s="508"/>
      <c r="AA48" s="508"/>
      <c r="AB48" s="515">
        <v>482</v>
      </c>
      <c r="AC48" s="515"/>
      <c r="AD48" s="515"/>
      <c r="AE48" s="515"/>
      <c r="AF48" s="515"/>
      <c r="AG48" s="515"/>
      <c r="AH48" s="515"/>
      <c r="AI48" s="213"/>
      <c r="AJ48" s="209"/>
      <c r="AK48" s="367">
        <v>56</v>
      </c>
      <c r="AL48" s="368"/>
      <c r="AM48" s="368"/>
      <c r="AN48" s="368"/>
      <c r="AO48" s="368"/>
      <c r="AP48" s="368"/>
      <c r="AQ48" s="368"/>
      <c r="AR48" s="368"/>
      <c r="AS48" s="365"/>
      <c r="AT48" s="502">
        <v>1814</v>
      </c>
      <c r="AU48" s="502"/>
      <c r="AV48" s="502"/>
      <c r="AW48" s="502"/>
      <c r="AX48" s="502"/>
      <c r="AY48" s="502"/>
      <c r="AZ48" s="502"/>
      <c r="BA48" s="216"/>
      <c r="BB48" s="221"/>
      <c r="BC48" s="515">
        <v>971</v>
      </c>
      <c r="BD48" s="515"/>
      <c r="BE48" s="515"/>
      <c r="BF48" s="515"/>
      <c r="BG48" s="515"/>
      <c r="BH48" s="515"/>
      <c r="BI48" s="515"/>
      <c r="BJ48" s="222"/>
      <c r="BK48" s="222"/>
      <c r="BL48" s="515">
        <v>843</v>
      </c>
      <c r="BM48" s="515"/>
      <c r="BN48" s="515"/>
      <c r="BO48" s="515"/>
      <c r="BP48" s="515"/>
      <c r="BQ48" s="515"/>
      <c r="BR48" s="515"/>
      <c r="BS48" s="222"/>
      <c r="BT48" s="222"/>
      <c r="BU48" s="368">
        <v>86</v>
      </c>
      <c r="BV48" s="368"/>
      <c r="BW48" s="368"/>
      <c r="BX48" s="368"/>
      <c r="BY48" s="368"/>
      <c r="BZ48" s="368"/>
      <c r="CA48" s="368"/>
      <c r="CB48" s="368"/>
      <c r="CC48" s="365"/>
      <c r="CD48" s="510">
        <v>937</v>
      </c>
      <c r="CE48" s="511"/>
      <c r="CF48" s="511"/>
      <c r="CG48" s="511"/>
      <c r="CH48" s="511"/>
      <c r="CI48" s="511"/>
      <c r="CJ48" s="511"/>
      <c r="CK48" s="217"/>
      <c r="CL48" s="222"/>
      <c r="CM48" s="516">
        <v>377</v>
      </c>
      <c r="CN48" s="516"/>
      <c r="CO48" s="516"/>
      <c r="CP48" s="516"/>
      <c r="CQ48" s="516"/>
      <c r="CR48" s="516"/>
      <c r="CS48" s="516"/>
      <c r="CT48" s="222"/>
      <c r="CU48" s="222"/>
      <c r="CV48" s="516">
        <v>560</v>
      </c>
      <c r="CW48" s="516"/>
      <c r="CX48" s="516"/>
      <c r="CY48" s="516"/>
      <c r="CZ48" s="516"/>
      <c r="DA48" s="516"/>
      <c r="DB48" s="516"/>
      <c r="DC48" s="221"/>
      <c r="DD48" s="223"/>
      <c r="DE48" s="367" t="s">
        <v>23</v>
      </c>
      <c r="DF48" s="368"/>
      <c r="DG48" s="368"/>
      <c r="DH48" s="368"/>
      <c r="DI48" s="368"/>
      <c r="DJ48" s="368"/>
      <c r="DK48" s="368"/>
      <c r="DL48" s="368"/>
      <c r="DM48" s="365"/>
      <c r="DN48" s="522">
        <f>DN42/J9</f>
        <v>0.11107365311757529</v>
      </c>
      <c r="DO48" s="522"/>
      <c r="DP48" s="522"/>
      <c r="DQ48" s="522"/>
      <c r="DR48" s="522"/>
      <c r="DS48" s="522"/>
      <c r="DT48" s="522"/>
      <c r="DU48" s="523"/>
      <c r="DV48" s="523"/>
      <c r="DW48" s="522">
        <f>DW42/S9</f>
        <v>0.11541263904405692</v>
      </c>
      <c r="DX48" s="522"/>
      <c r="DY48" s="522"/>
      <c r="DZ48" s="522"/>
      <c r="EA48" s="522"/>
      <c r="EB48" s="522"/>
      <c r="EC48" s="522"/>
      <c r="ED48" s="523"/>
      <c r="EE48" s="524"/>
      <c r="EF48" s="522">
        <f>EF42/AB9</f>
        <v>0.10680801617242093</v>
      </c>
      <c r="EG48" s="522"/>
      <c r="EH48" s="522"/>
      <c r="EI48" s="522"/>
      <c r="EJ48" s="522"/>
      <c r="EK48" s="522"/>
      <c r="EL48" s="522"/>
      <c r="EM48" s="231"/>
      <c r="EN48" s="230"/>
      <c r="EO48" s="51"/>
    </row>
    <row r="49" spans="1:145" ht="15.75" customHeight="1" x14ac:dyDescent="0.15">
      <c r="A49" s="365">
        <v>27</v>
      </c>
      <c r="B49" s="365"/>
      <c r="C49" s="365"/>
      <c r="D49" s="365"/>
      <c r="E49" s="365"/>
      <c r="F49" s="365"/>
      <c r="G49" s="365"/>
      <c r="H49" s="365"/>
      <c r="I49" s="365"/>
      <c r="J49" s="510">
        <v>1026</v>
      </c>
      <c r="K49" s="511"/>
      <c r="L49" s="511"/>
      <c r="M49" s="511"/>
      <c r="N49" s="511"/>
      <c r="O49" s="511"/>
      <c r="P49" s="511"/>
      <c r="Q49" s="512"/>
      <c r="R49" s="508"/>
      <c r="S49" s="515">
        <v>564</v>
      </c>
      <c r="T49" s="515"/>
      <c r="U49" s="515"/>
      <c r="V49" s="515"/>
      <c r="W49" s="515"/>
      <c r="X49" s="515"/>
      <c r="Y49" s="515"/>
      <c r="Z49" s="508"/>
      <c r="AA49" s="508"/>
      <c r="AB49" s="515">
        <v>462</v>
      </c>
      <c r="AC49" s="515"/>
      <c r="AD49" s="515"/>
      <c r="AE49" s="515"/>
      <c r="AF49" s="515"/>
      <c r="AG49" s="515"/>
      <c r="AH49" s="515"/>
      <c r="AI49" s="213"/>
      <c r="AJ49" s="209"/>
      <c r="AK49" s="367">
        <v>57</v>
      </c>
      <c r="AL49" s="368"/>
      <c r="AM49" s="368"/>
      <c r="AN49" s="368"/>
      <c r="AO49" s="368"/>
      <c r="AP49" s="368"/>
      <c r="AQ49" s="368"/>
      <c r="AR49" s="368"/>
      <c r="AS49" s="365"/>
      <c r="AT49" s="502">
        <v>1608</v>
      </c>
      <c r="AU49" s="502"/>
      <c r="AV49" s="502"/>
      <c r="AW49" s="502"/>
      <c r="AX49" s="502"/>
      <c r="AY49" s="502"/>
      <c r="AZ49" s="502"/>
      <c r="BA49" s="216"/>
      <c r="BB49" s="221"/>
      <c r="BC49" s="515">
        <v>799</v>
      </c>
      <c r="BD49" s="515"/>
      <c r="BE49" s="515"/>
      <c r="BF49" s="515"/>
      <c r="BG49" s="515"/>
      <c r="BH49" s="515"/>
      <c r="BI49" s="515"/>
      <c r="BJ49" s="222"/>
      <c r="BK49" s="222"/>
      <c r="BL49" s="515">
        <v>809</v>
      </c>
      <c r="BM49" s="515"/>
      <c r="BN49" s="515"/>
      <c r="BO49" s="515"/>
      <c r="BP49" s="515"/>
      <c r="BQ49" s="515"/>
      <c r="BR49" s="515"/>
      <c r="BS49" s="222"/>
      <c r="BT49" s="222"/>
      <c r="BU49" s="368">
        <v>87</v>
      </c>
      <c r="BV49" s="368"/>
      <c r="BW49" s="368"/>
      <c r="BX49" s="368"/>
      <c r="BY49" s="368"/>
      <c r="BZ49" s="368"/>
      <c r="CA49" s="368"/>
      <c r="CB49" s="368"/>
      <c r="CC49" s="365"/>
      <c r="CD49" s="510">
        <v>731</v>
      </c>
      <c r="CE49" s="511"/>
      <c r="CF49" s="511"/>
      <c r="CG49" s="511"/>
      <c r="CH49" s="511"/>
      <c r="CI49" s="511"/>
      <c r="CJ49" s="511"/>
      <c r="CK49" s="217"/>
      <c r="CL49" s="222"/>
      <c r="CM49" s="516">
        <v>257</v>
      </c>
      <c r="CN49" s="516"/>
      <c r="CO49" s="516"/>
      <c r="CP49" s="516"/>
      <c r="CQ49" s="516"/>
      <c r="CR49" s="516"/>
      <c r="CS49" s="516"/>
      <c r="CT49" s="222"/>
      <c r="CU49" s="222"/>
      <c r="CV49" s="516">
        <v>474</v>
      </c>
      <c r="CW49" s="516"/>
      <c r="CX49" s="516"/>
      <c r="CY49" s="516"/>
      <c r="CZ49" s="516"/>
      <c r="DA49" s="516"/>
      <c r="DB49" s="516"/>
      <c r="DC49" s="221"/>
      <c r="DD49" s="223"/>
      <c r="DE49" s="367" t="s">
        <v>22</v>
      </c>
      <c r="DF49" s="368"/>
      <c r="DG49" s="368"/>
      <c r="DH49" s="368"/>
      <c r="DI49" s="368"/>
      <c r="DJ49" s="368"/>
      <c r="DK49" s="368"/>
      <c r="DL49" s="368"/>
      <c r="DM49" s="365"/>
      <c r="DN49" s="522">
        <f>DN43/J9</f>
        <v>0.57492133821357483</v>
      </c>
      <c r="DO49" s="522"/>
      <c r="DP49" s="522"/>
      <c r="DQ49" s="522"/>
      <c r="DR49" s="522"/>
      <c r="DS49" s="522"/>
      <c r="DT49" s="522"/>
      <c r="DU49" s="523"/>
      <c r="DV49" s="523"/>
      <c r="DW49" s="522">
        <f>DW43/S9</f>
        <v>0.60564110037078411</v>
      </c>
      <c r="DX49" s="522"/>
      <c r="DY49" s="522"/>
      <c r="DZ49" s="522"/>
      <c r="EA49" s="522"/>
      <c r="EB49" s="522"/>
      <c r="EC49" s="522"/>
      <c r="ED49" s="523"/>
      <c r="EE49" s="524"/>
      <c r="EF49" s="522">
        <f>EF43/AB9</f>
        <v>0.54472088247934669</v>
      </c>
      <c r="EG49" s="522"/>
      <c r="EH49" s="522"/>
      <c r="EI49" s="522"/>
      <c r="EJ49" s="522"/>
      <c r="EK49" s="522"/>
      <c r="EL49" s="522"/>
      <c r="EM49" s="231"/>
      <c r="EN49" s="230"/>
      <c r="EO49" s="51"/>
    </row>
    <row r="50" spans="1:145" ht="15.75" customHeight="1" x14ac:dyDescent="0.15">
      <c r="A50" s="365">
        <v>28</v>
      </c>
      <c r="B50" s="365"/>
      <c r="C50" s="365"/>
      <c r="D50" s="365"/>
      <c r="E50" s="365"/>
      <c r="F50" s="365"/>
      <c r="G50" s="365"/>
      <c r="H50" s="365"/>
      <c r="I50" s="365"/>
      <c r="J50" s="510">
        <v>1106</v>
      </c>
      <c r="K50" s="511"/>
      <c r="L50" s="511"/>
      <c r="M50" s="511"/>
      <c r="N50" s="511"/>
      <c r="O50" s="511"/>
      <c r="P50" s="511"/>
      <c r="Q50" s="512"/>
      <c r="R50" s="508"/>
      <c r="S50" s="515">
        <v>595</v>
      </c>
      <c r="T50" s="515"/>
      <c r="U50" s="515"/>
      <c r="V50" s="515"/>
      <c r="W50" s="515"/>
      <c r="X50" s="515"/>
      <c r="Y50" s="515"/>
      <c r="Z50" s="508"/>
      <c r="AA50" s="508"/>
      <c r="AB50" s="515">
        <v>511</v>
      </c>
      <c r="AC50" s="515"/>
      <c r="AD50" s="515"/>
      <c r="AE50" s="515"/>
      <c r="AF50" s="515"/>
      <c r="AG50" s="515"/>
      <c r="AH50" s="515"/>
      <c r="AI50" s="213"/>
      <c r="AJ50" s="209"/>
      <c r="AK50" s="367">
        <v>58</v>
      </c>
      <c r="AL50" s="368"/>
      <c r="AM50" s="368"/>
      <c r="AN50" s="368"/>
      <c r="AO50" s="368"/>
      <c r="AP50" s="368"/>
      <c r="AQ50" s="368"/>
      <c r="AR50" s="368"/>
      <c r="AS50" s="365"/>
      <c r="AT50" s="502">
        <v>1682</v>
      </c>
      <c r="AU50" s="502"/>
      <c r="AV50" s="502"/>
      <c r="AW50" s="502"/>
      <c r="AX50" s="502"/>
      <c r="AY50" s="502"/>
      <c r="AZ50" s="502"/>
      <c r="BA50" s="216"/>
      <c r="BB50" s="221"/>
      <c r="BC50" s="515">
        <v>839</v>
      </c>
      <c r="BD50" s="515"/>
      <c r="BE50" s="515"/>
      <c r="BF50" s="515"/>
      <c r="BG50" s="515"/>
      <c r="BH50" s="515"/>
      <c r="BI50" s="515"/>
      <c r="BJ50" s="222"/>
      <c r="BK50" s="222"/>
      <c r="BL50" s="515">
        <v>843</v>
      </c>
      <c r="BM50" s="515"/>
      <c r="BN50" s="515"/>
      <c r="BO50" s="515"/>
      <c r="BP50" s="515"/>
      <c r="BQ50" s="515"/>
      <c r="BR50" s="515"/>
      <c r="BS50" s="222"/>
      <c r="BT50" s="222"/>
      <c r="BU50" s="368">
        <v>88</v>
      </c>
      <c r="BV50" s="368"/>
      <c r="BW50" s="368"/>
      <c r="BX50" s="368"/>
      <c r="BY50" s="368"/>
      <c r="BZ50" s="368"/>
      <c r="CA50" s="368"/>
      <c r="CB50" s="368"/>
      <c r="CC50" s="365"/>
      <c r="CD50" s="510">
        <v>681</v>
      </c>
      <c r="CE50" s="511"/>
      <c r="CF50" s="511"/>
      <c r="CG50" s="511"/>
      <c r="CH50" s="511"/>
      <c r="CI50" s="511"/>
      <c r="CJ50" s="511"/>
      <c r="CK50" s="217"/>
      <c r="CL50" s="222"/>
      <c r="CM50" s="516">
        <v>239</v>
      </c>
      <c r="CN50" s="516"/>
      <c r="CO50" s="516"/>
      <c r="CP50" s="516"/>
      <c r="CQ50" s="516"/>
      <c r="CR50" s="516"/>
      <c r="CS50" s="516"/>
      <c r="CT50" s="222"/>
      <c r="CU50" s="222"/>
      <c r="CV50" s="516">
        <v>442</v>
      </c>
      <c r="CW50" s="516"/>
      <c r="CX50" s="516"/>
      <c r="CY50" s="516"/>
      <c r="CZ50" s="516"/>
      <c r="DA50" s="516"/>
      <c r="DB50" s="516"/>
      <c r="DC50" s="221"/>
      <c r="DD50" s="223"/>
      <c r="DE50" s="367" t="s">
        <v>21</v>
      </c>
      <c r="DF50" s="368"/>
      <c r="DG50" s="368"/>
      <c r="DH50" s="368"/>
      <c r="DI50" s="368"/>
      <c r="DJ50" s="368"/>
      <c r="DK50" s="368"/>
      <c r="DL50" s="368"/>
      <c r="DM50" s="365"/>
      <c r="DN50" s="522">
        <f>DN44/J9</f>
        <v>0.31400500866884995</v>
      </c>
      <c r="DO50" s="522"/>
      <c r="DP50" s="522"/>
      <c r="DQ50" s="522"/>
      <c r="DR50" s="522"/>
      <c r="DS50" s="522"/>
      <c r="DT50" s="522"/>
      <c r="DU50" s="523"/>
      <c r="DV50" s="523"/>
      <c r="DW50" s="522">
        <f>DW44/S9</f>
        <v>0.27894626058515892</v>
      </c>
      <c r="DX50" s="522"/>
      <c r="DY50" s="522"/>
      <c r="DZ50" s="522"/>
      <c r="EA50" s="522"/>
      <c r="EB50" s="522"/>
      <c r="EC50" s="522"/>
      <c r="ED50" s="523"/>
      <c r="EE50" s="524"/>
      <c r="EF50" s="522">
        <f>EF44/AB9</f>
        <v>0.34847110134823234</v>
      </c>
      <c r="EG50" s="522"/>
      <c r="EH50" s="522"/>
      <c r="EI50" s="522"/>
      <c r="EJ50" s="522"/>
      <c r="EK50" s="522"/>
      <c r="EL50" s="522"/>
      <c r="EM50" s="231"/>
      <c r="EN50" s="230"/>
      <c r="EO50" s="51"/>
    </row>
    <row r="51" spans="1:145" ht="15.75" customHeight="1" x14ac:dyDescent="0.15">
      <c r="A51" s="365">
        <v>29</v>
      </c>
      <c r="B51" s="365"/>
      <c r="C51" s="365"/>
      <c r="D51" s="365"/>
      <c r="E51" s="365"/>
      <c r="F51" s="365"/>
      <c r="G51" s="365"/>
      <c r="H51" s="365"/>
      <c r="I51" s="365"/>
      <c r="J51" s="510">
        <v>1047</v>
      </c>
      <c r="K51" s="511"/>
      <c r="L51" s="511"/>
      <c r="M51" s="511"/>
      <c r="N51" s="511"/>
      <c r="O51" s="511"/>
      <c r="P51" s="511"/>
      <c r="Q51" s="512"/>
      <c r="R51" s="508"/>
      <c r="S51" s="515">
        <v>585</v>
      </c>
      <c r="T51" s="515"/>
      <c r="U51" s="515"/>
      <c r="V51" s="515"/>
      <c r="W51" s="515"/>
      <c r="X51" s="515"/>
      <c r="Y51" s="515"/>
      <c r="Z51" s="508"/>
      <c r="AA51" s="508"/>
      <c r="AB51" s="515">
        <v>462</v>
      </c>
      <c r="AC51" s="515"/>
      <c r="AD51" s="515"/>
      <c r="AE51" s="515"/>
      <c r="AF51" s="515"/>
      <c r="AG51" s="515"/>
      <c r="AH51" s="515"/>
      <c r="AI51" s="213"/>
      <c r="AJ51" s="209"/>
      <c r="AK51" s="367">
        <v>59</v>
      </c>
      <c r="AL51" s="368"/>
      <c r="AM51" s="368"/>
      <c r="AN51" s="368"/>
      <c r="AO51" s="368"/>
      <c r="AP51" s="368"/>
      <c r="AQ51" s="368"/>
      <c r="AR51" s="368"/>
      <c r="AS51" s="365"/>
      <c r="AT51" s="502">
        <v>1591</v>
      </c>
      <c r="AU51" s="502"/>
      <c r="AV51" s="502"/>
      <c r="AW51" s="502"/>
      <c r="AX51" s="502"/>
      <c r="AY51" s="502"/>
      <c r="AZ51" s="502"/>
      <c r="BA51" s="216"/>
      <c r="BB51" s="221"/>
      <c r="BC51" s="515">
        <v>789</v>
      </c>
      <c r="BD51" s="515"/>
      <c r="BE51" s="515"/>
      <c r="BF51" s="515"/>
      <c r="BG51" s="515"/>
      <c r="BH51" s="515"/>
      <c r="BI51" s="515"/>
      <c r="BJ51" s="222"/>
      <c r="BK51" s="222"/>
      <c r="BL51" s="515">
        <v>802</v>
      </c>
      <c r="BM51" s="515"/>
      <c r="BN51" s="515"/>
      <c r="BO51" s="515"/>
      <c r="BP51" s="515"/>
      <c r="BQ51" s="515"/>
      <c r="BR51" s="515"/>
      <c r="BS51" s="222"/>
      <c r="BT51" s="222"/>
      <c r="BU51" s="368">
        <v>89</v>
      </c>
      <c r="BV51" s="368"/>
      <c r="BW51" s="368"/>
      <c r="BX51" s="368"/>
      <c r="BY51" s="368"/>
      <c r="BZ51" s="368"/>
      <c r="CA51" s="368"/>
      <c r="CB51" s="368"/>
      <c r="CC51" s="365"/>
      <c r="CD51" s="510">
        <v>627</v>
      </c>
      <c r="CE51" s="511"/>
      <c r="CF51" s="511"/>
      <c r="CG51" s="511"/>
      <c r="CH51" s="511"/>
      <c r="CI51" s="511"/>
      <c r="CJ51" s="511"/>
      <c r="CK51" s="217"/>
      <c r="CL51" s="222"/>
      <c r="CM51" s="516">
        <v>207</v>
      </c>
      <c r="CN51" s="516"/>
      <c r="CO51" s="516"/>
      <c r="CP51" s="516"/>
      <c r="CQ51" s="516"/>
      <c r="CR51" s="516"/>
      <c r="CS51" s="516"/>
      <c r="CT51" s="222"/>
      <c r="CU51" s="222"/>
      <c r="CV51" s="516">
        <v>420</v>
      </c>
      <c r="CW51" s="516"/>
      <c r="CX51" s="516"/>
      <c r="CY51" s="516"/>
      <c r="CZ51" s="516"/>
      <c r="DA51" s="516"/>
      <c r="DB51" s="516"/>
      <c r="DC51" s="221"/>
      <c r="DD51" s="223"/>
      <c r="DE51" s="367" t="s">
        <v>20</v>
      </c>
      <c r="DF51" s="368"/>
      <c r="DG51" s="368"/>
      <c r="DH51" s="368"/>
      <c r="DI51" s="368"/>
      <c r="DJ51" s="368"/>
      <c r="DK51" s="368"/>
      <c r="DL51" s="368"/>
      <c r="DM51" s="365"/>
      <c r="DN51" s="522">
        <f>DN45/J9</f>
        <v>0.17047132858151928</v>
      </c>
      <c r="DO51" s="522"/>
      <c r="DP51" s="522"/>
      <c r="DQ51" s="522"/>
      <c r="DR51" s="522"/>
      <c r="DS51" s="522"/>
      <c r="DT51" s="522"/>
      <c r="DU51" s="523"/>
      <c r="DV51" s="523"/>
      <c r="DW51" s="522">
        <f>DW45/S9</f>
        <v>0.13945693884490212</v>
      </c>
      <c r="DX51" s="522"/>
      <c r="DY51" s="522"/>
      <c r="DZ51" s="522"/>
      <c r="EA51" s="522"/>
      <c r="EB51" s="522"/>
      <c r="EC51" s="522"/>
      <c r="ED51" s="523"/>
      <c r="EE51" s="524"/>
      <c r="EF51" s="522">
        <f>EF45/AB9</f>
        <v>0.20096143132292313</v>
      </c>
      <c r="EG51" s="522"/>
      <c r="EH51" s="522"/>
      <c r="EI51" s="522"/>
      <c r="EJ51" s="522"/>
      <c r="EK51" s="522"/>
      <c r="EL51" s="522"/>
      <c r="EM51" s="231"/>
      <c r="EN51" s="230"/>
      <c r="EO51" s="51"/>
    </row>
    <row r="52" spans="1:145" ht="15.75" customHeight="1" x14ac:dyDescent="0.15">
      <c r="A52" s="232"/>
      <c r="B52" s="232"/>
      <c r="C52" s="232"/>
      <c r="D52" s="232"/>
      <c r="E52" s="232"/>
      <c r="F52" s="232"/>
      <c r="G52" s="232"/>
      <c r="H52" s="232"/>
      <c r="I52" s="233"/>
      <c r="J52" s="234"/>
      <c r="K52" s="234"/>
      <c r="L52" s="234"/>
      <c r="M52" s="234"/>
      <c r="N52" s="234"/>
      <c r="O52" s="234"/>
      <c r="P52" s="234"/>
      <c r="Q52" s="234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82"/>
      <c r="AL52" s="232"/>
      <c r="AM52" s="232"/>
      <c r="AN52" s="232"/>
      <c r="AO52" s="232"/>
      <c r="AP52" s="232"/>
      <c r="AQ52" s="232"/>
      <c r="AR52" s="232"/>
      <c r="AS52" s="233"/>
      <c r="AT52" s="234"/>
      <c r="AU52" s="234"/>
      <c r="AV52" s="234"/>
      <c r="AW52" s="234"/>
      <c r="AX52" s="234"/>
      <c r="AY52" s="234"/>
      <c r="AZ52" s="234"/>
      <c r="BA52" s="234"/>
      <c r="BB52" s="236"/>
      <c r="BC52" s="236"/>
      <c r="BD52" s="236"/>
      <c r="BE52" s="236"/>
      <c r="BF52" s="236"/>
      <c r="BG52" s="236"/>
      <c r="BH52" s="236"/>
      <c r="BI52" s="236"/>
      <c r="BJ52" s="236"/>
      <c r="BK52" s="236"/>
      <c r="BL52" s="236"/>
      <c r="BM52" s="236"/>
      <c r="BN52" s="236"/>
      <c r="BO52" s="236"/>
      <c r="BP52" s="236"/>
      <c r="BQ52" s="236"/>
      <c r="BR52" s="236"/>
      <c r="BS52" s="236"/>
      <c r="BT52" s="236"/>
      <c r="BU52" s="232"/>
      <c r="BV52" s="232"/>
      <c r="BW52" s="232"/>
      <c r="BX52" s="232"/>
      <c r="BY52" s="232"/>
      <c r="BZ52" s="232"/>
      <c r="CA52" s="232"/>
      <c r="CB52" s="232"/>
      <c r="CC52" s="233"/>
      <c r="CD52" s="234"/>
      <c r="CE52" s="234"/>
      <c r="CF52" s="234"/>
      <c r="CG52" s="234"/>
      <c r="CH52" s="234"/>
      <c r="CI52" s="234"/>
      <c r="CJ52" s="234"/>
      <c r="CK52" s="234"/>
      <c r="CL52" s="236"/>
      <c r="CM52" s="236"/>
      <c r="CN52" s="236"/>
      <c r="CO52" s="236"/>
      <c r="CP52" s="236"/>
      <c r="CQ52" s="236"/>
      <c r="CR52" s="236"/>
      <c r="CS52" s="236"/>
      <c r="CT52" s="236"/>
      <c r="CU52" s="236"/>
      <c r="CV52" s="236"/>
      <c r="CW52" s="236"/>
      <c r="CX52" s="236"/>
      <c r="CY52" s="236"/>
      <c r="CZ52" s="236"/>
      <c r="DA52" s="236"/>
      <c r="DB52" s="236"/>
      <c r="DC52" s="236"/>
      <c r="DD52" s="237"/>
      <c r="DE52" s="370" t="s">
        <v>19</v>
      </c>
      <c r="DF52" s="371"/>
      <c r="DG52" s="371"/>
      <c r="DH52" s="371"/>
      <c r="DI52" s="371"/>
      <c r="DJ52" s="371"/>
      <c r="DK52" s="371"/>
      <c r="DL52" s="371"/>
      <c r="DM52" s="372"/>
      <c r="DN52" s="525">
        <f>DN46/J9</f>
        <v>5.2141527001862198E-2</v>
      </c>
      <c r="DO52" s="525"/>
      <c r="DP52" s="525"/>
      <c r="DQ52" s="525"/>
      <c r="DR52" s="525"/>
      <c r="DS52" s="525"/>
      <c r="DT52" s="525"/>
      <c r="DU52" s="526"/>
      <c r="DV52" s="526"/>
      <c r="DW52" s="525">
        <f>DW46/S9</f>
        <v>3.3305807872281858E-2</v>
      </c>
      <c r="DX52" s="525"/>
      <c r="DY52" s="525"/>
      <c r="DZ52" s="525"/>
      <c r="EA52" s="525"/>
      <c r="EB52" s="525"/>
      <c r="EC52" s="525"/>
      <c r="ED52" s="526"/>
      <c r="EE52" s="526"/>
      <c r="EF52" s="525">
        <f>EF46/AB9</f>
        <v>7.0658835139996504E-2</v>
      </c>
      <c r="EG52" s="525"/>
      <c r="EH52" s="525"/>
      <c r="EI52" s="525"/>
      <c r="EJ52" s="525"/>
      <c r="EK52" s="525"/>
      <c r="EL52" s="525"/>
      <c r="EM52" s="238"/>
      <c r="EN52" s="239"/>
      <c r="EO52" s="51"/>
    </row>
    <row r="53" spans="1:145" ht="13.5" customHeight="1" x14ac:dyDescent="0.1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  <c r="CL53" s="52"/>
      <c r="CM53" s="52"/>
      <c r="CN53" s="52"/>
      <c r="CO53" s="52"/>
      <c r="CP53" s="52"/>
      <c r="CQ53" s="52"/>
      <c r="CR53" s="52"/>
      <c r="CS53" s="52"/>
      <c r="CT53" s="52"/>
      <c r="CU53" s="52"/>
      <c r="CV53" s="52"/>
      <c r="CW53" s="52"/>
      <c r="CX53" s="52"/>
      <c r="CY53" s="52"/>
      <c r="CZ53" s="52"/>
      <c r="DA53" s="52"/>
      <c r="DB53" s="52"/>
      <c r="DC53" s="52"/>
      <c r="DD53" s="52"/>
      <c r="DF53" s="54"/>
      <c r="DG53" s="54"/>
      <c r="DH53" s="54"/>
      <c r="DI53" s="54"/>
      <c r="DJ53" s="54"/>
      <c r="DK53" s="54"/>
      <c r="DL53" s="54"/>
      <c r="DM53" s="54"/>
      <c r="DN53" s="54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J53" s="54"/>
      <c r="EK53" s="54"/>
      <c r="EL53" s="54"/>
      <c r="EM53" s="54"/>
      <c r="EN53" s="106" t="s">
        <v>276</v>
      </c>
      <c r="EO53" s="51"/>
    </row>
    <row r="54" spans="1:145" x14ac:dyDescent="0.1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/>
      <c r="CN54" s="52"/>
      <c r="CO54" s="52"/>
      <c r="CP54" s="52"/>
      <c r="CQ54" s="52"/>
      <c r="CR54" s="52"/>
      <c r="CS54" s="52"/>
      <c r="CT54" s="52"/>
      <c r="CU54" s="52"/>
      <c r="CV54" s="52"/>
      <c r="CW54" s="52"/>
      <c r="CX54" s="52"/>
      <c r="CY54" s="52"/>
      <c r="CZ54" s="52"/>
      <c r="DA54" s="52"/>
      <c r="DB54" s="52"/>
      <c r="DC54" s="52"/>
      <c r="DD54" s="52"/>
      <c r="DE54" s="52"/>
      <c r="DF54" s="52"/>
      <c r="DG54" s="52"/>
      <c r="DH54" s="52"/>
      <c r="DI54" s="52"/>
      <c r="DJ54" s="52"/>
      <c r="DK54" s="52"/>
      <c r="DL54" s="52"/>
      <c r="DM54" s="52"/>
      <c r="EO54" s="51"/>
    </row>
    <row r="55" spans="1:145" x14ac:dyDescent="0.15">
      <c r="DW55" s="51"/>
      <c r="DX55" s="51"/>
      <c r="DY55" s="51"/>
      <c r="DZ55" s="51"/>
      <c r="EA55" s="51"/>
      <c r="EB55" s="51"/>
      <c r="EC55" s="51"/>
      <c r="ED55" s="51"/>
      <c r="EE55" s="51"/>
      <c r="EO55" s="51"/>
    </row>
    <row r="56" spans="1:145" x14ac:dyDescent="0.15">
      <c r="DW56" s="51"/>
      <c r="DX56" s="51"/>
      <c r="DY56" s="51"/>
      <c r="DZ56" s="51"/>
      <c r="EA56" s="51"/>
      <c r="EB56" s="51"/>
      <c r="EC56" s="51"/>
      <c r="ED56" s="51"/>
      <c r="EE56" s="51"/>
      <c r="EO56" s="51"/>
    </row>
    <row r="57" spans="1:145" x14ac:dyDescent="0.15">
      <c r="DW57" s="51"/>
      <c r="DX57" s="51"/>
      <c r="DY57" s="51"/>
      <c r="DZ57" s="51"/>
      <c r="EA57" s="51"/>
      <c r="EB57" s="51"/>
      <c r="EC57" s="51"/>
      <c r="ED57" s="51"/>
      <c r="EE57" s="51"/>
      <c r="EO57" s="51"/>
    </row>
    <row r="58" spans="1:145" x14ac:dyDescent="0.15">
      <c r="DW58" s="51"/>
      <c r="DX58" s="51"/>
      <c r="DY58" s="51"/>
      <c r="DZ58" s="51"/>
      <c r="EA58" s="51"/>
      <c r="EB58" s="51"/>
      <c r="EC58" s="51"/>
      <c r="ED58" s="51"/>
      <c r="EE58" s="51"/>
      <c r="EO58" s="51"/>
    </row>
    <row r="59" spans="1:145" x14ac:dyDescent="0.15">
      <c r="DW59" s="51"/>
      <c r="DX59" s="51"/>
      <c r="DY59" s="51"/>
      <c r="DZ59" s="51"/>
      <c r="EA59" s="51"/>
      <c r="EB59" s="51"/>
      <c r="EC59" s="51"/>
      <c r="ED59" s="51"/>
      <c r="EE59" s="51"/>
      <c r="EO59" s="51"/>
    </row>
    <row r="60" spans="1:145" x14ac:dyDescent="0.15">
      <c r="DW60" s="51"/>
      <c r="DX60" s="51"/>
      <c r="DY60" s="51"/>
      <c r="DZ60" s="51"/>
      <c r="EA60" s="51"/>
      <c r="EB60" s="51"/>
      <c r="EC60" s="51"/>
      <c r="ED60" s="51"/>
      <c r="EE60" s="51"/>
      <c r="EO60" s="51"/>
    </row>
    <row r="61" spans="1:145" x14ac:dyDescent="0.15">
      <c r="DW61" s="51"/>
      <c r="DX61" s="51"/>
      <c r="DY61" s="51"/>
      <c r="DZ61" s="51"/>
      <c r="EA61" s="51"/>
      <c r="EB61" s="51"/>
      <c r="EC61" s="51"/>
      <c r="ED61" s="51"/>
      <c r="EE61" s="51"/>
      <c r="EO61" s="51"/>
    </row>
    <row r="62" spans="1:145" x14ac:dyDescent="0.15">
      <c r="DW62" s="51"/>
      <c r="DX62" s="51"/>
      <c r="DY62" s="51"/>
      <c r="DZ62" s="51"/>
      <c r="EA62" s="51"/>
      <c r="EB62" s="51"/>
      <c r="EC62" s="51"/>
      <c r="ED62" s="51"/>
      <c r="EE62" s="51"/>
      <c r="EO62" s="51"/>
    </row>
    <row r="63" spans="1:145" x14ac:dyDescent="0.15">
      <c r="DW63" s="51"/>
      <c r="DX63" s="51"/>
      <c r="DY63" s="51"/>
      <c r="DZ63" s="51"/>
      <c r="EA63" s="51"/>
      <c r="EB63" s="51"/>
      <c r="EC63" s="51"/>
      <c r="ED63" s="51"/>
      <c r="EE63" s="51"/>
      <c r="EO63" s="51"/>
    </row>
    <row r="64" spans="1:145" x14ac:dyDescent="0.15">
      <c r="DW64" s="51"/>
      <c r="DX64" s="51"/>
      <c r="DY64" s="51"/>
      <c r="DZ64" s="51"/>
      <c r="EA64" s="51"/>
      <c r="EB64" s="51"/>
      <c r="EC64" s="51"/>
      <c r="ED64" s="51"/>
      <c r="EE64" s="51"/>
      <c r="EO64" s="51"/>
    </row>
    <row r="65" spans="127:145" x14ac:dyDescent="0.15">
      <c r="DW65" s="51"/>
      <c r="DX65" s="51"/>
      <c r="DY65" s="51"/>
      <c r="DZ65" s="51"/>
      <c r="EA65" s="51"/>
      <c r="EB65" s="51"/>
      <c r="EC65" s="51"/>
      <c r="ED65" s="51"/>
      <c r="EE65" s="51"/>
      <c r="EO65" s="51"/>
    </row>
    <row r="66" spans="127:145" x14ac:dyDescent="0.15">
      <c r="DW66" s="51"/>
      <c r="DX66" s="51"/>
      <c r="DY66" s="51"/>
      <c r="DZ66" s="51"/>
      <c r="EA66" s="51"/>
      <c r="EB66" s="51"/>
      <c r="EC66" s="51"/>
      <c r="ED66" s="51"/>
      <c r="EE66" s="51"/>
      <c r="EO66" s="51"/>
    </row>
    <row r="67" spans="127:145" x14ac:dyDescent="0.15">
      <c r="DW67" s="51"/>
      <c r="DX67" s="51"/>
      <c r="DY67" s="51"/>
      <c r="DZ67" s="51"/>
      <c r="EA67" s="51"/>
      <c r="EB67" s="51"/>
      <c r="EC67" s="51"/>
      <c r="ED67" s="51"/>
      <c r="EE67" s="51"/>
      <c r="EO67" s="51"/>
    </row>
    <row r="68" spans="127:145" x14ac:dyDescent="0.15">
      <c r="DW68" s="51"/>
      <c r="DX68" s="51"/>
      <c r="DY68" s="51"/>
      <c r="DZ68" s="51"/>
      <c r="EA68" s="51"/>
      <c r="EB68" s="51"/>
      <c r="EC68" s="51"/>
      <c r="ED68" s="51"/>
      <c r="EE68" s="51"/>
      <c r="EO68" s="51"/>
    </row>
    <row r="69" spans="127:145" x14ac:dyDescent="0.15">
      <c r="DW69" s="51"/>
      <c r="DX69" s="51"/>
      <c r="DY69" s="51"/>
      <c r="DZ69" s="51"/>
      <c r="EA69" s="51"/>
      <c r="EB69" s="51"/>
      <c r="EC69" s="51"/>
      <c r="ED69" s="51"/>
      <c r="EE69" s="51"/>
      <c r="EO69" s="51"/>
    </row>
    <row r="70" spans="127:145" x14ac:dyDescent="0.15">
      <c r="DW70" s="51"/>
      <c r="DX70" s="51"/>
      <c r="DY70" s="51"/>
      <c r="DZ70" s="51"/>
      <c r="EA70" s="51"/>
      <c r="EB70" s="51"/>
      <c r="EC70" s="51"/>
      <c r="ED70" s="51"/>
      <c r="EE70" s="51"/>
      <c r="EO70" s="51"/>
    </row>
    <row r="71" spans="127:145" x14ac:dyDescent="0.15">
      <c r="DW71" s="51"/>
      <c r="DX71" s="51"/>
      <c r="DY71" s="51"/>
      <c r="DZ71" s="51"/>
      <c r="EA71" s="51"/>
      <c r="EB71" s="51"/>
      <c r="EC71" s="51"/>
      <c r="ED71" s="51"/>
      <c r="EE71" s="51"/>
      <c r="EO71" s="51"/>
    </row>
    <row r="72" spans="127:145" x14ac:dyDescent="0.15">
      <c r="DW72" s="51"/>
      <c r="DX72" s="51"/>
      <c r="DY72" s="51"/>
      <c r="DZ72" s="51"/>
      <c r="EA72" s="51"/>
      <c r="EB72" s="51"/>
      <c r="EC72" s="51"/>
      <c r="ED72" s="51"/>
      <c r="EE72" s="51"/>
      <c r="EO72" s="51"/>
    </row>
    <row r="73" spans="127:145" x14ac:dyDescent="0.15">
      <c r="DW73" s="51"/>
      <c r="DX73" s="51"/>
      <c r="DY73" s="51"/>
      <c r="DZ73" s="51"/>
      <c r="EA73" s="51"/>
      <c r="EB73" s="51"/>
      <c r="EC73" s="51"/>
      <c r="ED73" s="51"/>
      <c r="EE73" s="51"/>
      <c r="EO73" s="51"/>
    </row>
    <row r="74" spans="127:145" x14ac:dyDescent="0.15">
      <c r="DW74" s="51"/>
      <c r="DX74" s="51"/>
      <c r="DY74" s="51"/>
      <c r="DZ74" s="51"/>
      <c r="EA74" s="51"/>
      <c r="EB74" s="51"/>
      <c r="EC74" s="51"/>
      <c r="ED74" s="51"/>
      <c r="EE74" s="51"/>
      <c r="EO74" s="51"/>
    </row>
    <row r="75" spans="127:145" x14ac:dyDescent="0.15">
      <c r="DW75" s="51"/>
      <c r="DX75" s="51"/>
      <c r="DY75" s="51"/>
      <c r="DZ75" s="51"/>
      <c r="EA75" s="51"/>
      <c r="EB75" s="51"/>
      <c r="EC75" s="51"/>
      <c r="ED75" s="51"/>
      <c r="EE75" s="51"/>
      <c r="EO75" s="51"/>
    </row>
    <row r="76" spans="127:145" x14ac:dyDescent="0.15">
      <c r="EO76" s="51"/>
    </row>
  </sheetData>
  <mergeCells count="596">
    <mergeCell ref="EF48:EL48"/>
    <mergeCell ref="EF49:EL49"/>
    <mergeCell ref="EF50:EL50"/>
    <mergeCell ref="EF51:EL51"/>
    <mergeCell ref="EF52:EL52"/>
    <mergeCell ref="EF42:EL42"/>
    <mergeCell ref="EF43:EL43"/>
    <mergeCell ref="EF44:EL44"/>
    <mergeCell ref="EF45:EL45"/>
    <mergeCell ref="EF46:EL46"/>
    <mergeCell ref="DW46:EC46"/>
    <mergeCell ref="DW48:EC48"/>
    <mergeCell ref="DW49:EC49"/>
    <mergeCell ref="DW50:EC50"/>
    <mergeCell ref="DW51:EC51"/>
    <mergeCell ref="DW52:EC52"/>
    <mergeCell ref="DN46:DT46"/>
    <mergeCell ref="DN48:DT48"/>
    <mergeCell ref="DN49:DT49"/>
    <mergeCell ref="DN50:DT50"/>
    <mergeCell ref="DN51:DT51"/>
    <mergeCell ref="DN52:DT52"/>
    <mergeCell ref="DW39:EC39"/>
    <mergeCell ref="EF39:EL39"/>
    <mergeCell ref="DN42:DT42"/>
    <mergeCell ref="DN43:DT43"/>
    <mergeCell ref="DN44:DT44"/>
    <mergeCell ref="DN45:DT45"/>
    <mergeCell ref="DW42:EC42"/>
    <mergeCell ref="DW43:EC43"/>
    <mergeCell ref="DW44:EC44"/>
    <mergeCell ref="DW45:EC45"/>
    <mergeCell ref="DW37:EC37"/>
    <mergeCell ref="EF33:EL33"/>
    <mergeCell ref="EF34:EL34"/>
    <mergeCell ref="EF35:EL35"/>
    <mergeCell ref="EF36:EL36"/>
    <mergeCell ref="EF37:EL37"/>
    <mergeCell ref="DW32:EC32"/>
    <mergeCell ref="EF32:EL32"/>
    <mergeCell ref="DW33:EC33"/>
    <mergeCell ref="DW34:EC34"/>
    <mergeCell ref="DW35:EC35"/>
    <mergeCell ref="DW36:EC36"/>
    <mergeCell ref="DW30:EC30"/>
    <mergeCell ref="EF26:EL26"/>
    <mergeCell ref="EF27:EL27"/>
    <mergeCell ref="EF28:EL28"/>
    <mergeCell ref="EF29:EL29"/>
    <mergeCell ref="EF30:EL30"/>
    <mergeCell ref="DW25:EC25"/>
    <mergeCell ref="EF25:EL25"/>
    <mergeCell ref="DW26:EC26"/>
    <mergeCell ref="DW27:EC27"/>
    <mergeCell ref="DW28:EC28"/>
    <mergeCell ref="DW29:EC29"/>
    <mergeCell ref="DW23:EC23"/>
    <mergeCell ref="EF19:EL19"/>
    <mergeCell ref="EF20:EL20"/>
    <mergeCell ref="EF21:EL21"/>
    <mergeCell ref="EF22:EL22"/>
    <mergeCell ref="EF23:EL23"/>
    <mergeCell ref="DW18:EC18"/>
    <mergeCell ref="EF18:EL18"/>
    <mergeCell ref="DW19:EC19"/>
    <mergeCell ref="DW20:EC20"/>
    <mergeCell ref="DW21:EC21"/>
    <mergeCell ref="DW22:EC22"/>
    <mergeCell ref="DW16:EC16"/>
    <mergeCell ref="EF12:EL12"/>
    <mergeCell ref="EF13:EL13"/>
    <mergeCell ref="EF14:EL14"/>
    <mergeCell ref="EF15:EL15"/>
    <mergeCell ref="EF16:EL16"/>
    <mergeCell ref="DW11:EC11"/>
    <mergeCell ref="EF11:EL11"/>
    <mergeCell ref="DW12:EC12"/>
    <mergeCell ref="DW13:EC13"/>
    <mergeCell ref="DW14:EC14"/>
    <mergeCell ref="DW15:EC15"/>
    <mergeCell ref="CM51:CS51"/>
    <mergeCell ref="CV47:DB47"/>
    <mergeCell ref="CV48:DB48"/>
    <mergeCell ref="CV49:DB49"/>
    <mergeCell ref="CV50:DB50"/>
    <mergeCell ref="CV51:DB51"/>
    <mergeCell ref="CM46:CS46"/>
    <mergeCell ref="CV46:DB46"/>
    <mergeCell ref="CM47:CS47"/>
    <mergeCell ref="CM48:CS48"/>
    <mergeCell ref="CM49:CS49"/>
    <mergeCell ref="CM50:CS50"/>
    <mergeCell ref="CM44:CS44"/>
    <mergeCell ref="CV40:DB40"/>
    <mergeCell ref="CV41:DB41"/>
    <mergeCell ref="CV42:DB42"/>
    <mergeCell ref="CV43:DB43"/>
    <mergeCell ref="CV44:DB44"/>
    <mergeCell ref="CM39:CS39"/>
    <mergeCell ref="CV39:DB39"/>
    <mergeCell ref="CM40:CS40"/>
    <mergeCell ref="CM41:CS41"/>
    <mergeCell ref="CM42:CS42"/>
    <mergeCell ref="CM43:CS43"/>
    <mergeCell ref="CM34:CS34"/>
    <mergeCell ref="CM35:CS35"/>
    <mergeCell ref="CM36:CS36"/>
    <mergeCell ref="CM37:CS37"/>
    <mergeCell ref="CV33:DB33"/>
    <mergeCell ref="CV34:DB34"/>
    <mergeCell ref="CV35:DB35"/>
    <mergeCell ref="CV36:DB36"/>
    <mergeCell ref="CV37:DB37"/>
    <mergeCell ref="CV29:DB29"/>
    <mergeCell ref="CV30:DB30"/>
    <mergeCell ref="CV25:DB25"/>
    <mergeCell ref="CM32:CS32"/>
    <mergeCell ref="CV32:DB32"/>
    <mergeCell ref="CM33:CS33"/>
    <mergeCell ref="CM26:CS26"/>
    <mergeCell ref="CM27:CS27"/>
    <mergeCell ref="CM28:CS28"/>
    <mergeCell ref="CM29:CS29"/>
    <mergeCell ref="CM30:CS30"/>
    <mergeCell ref="CM18:CS18"/>
    <mergeCell ref="CV18:DB18"/>
    <mergeCell ref="CM25:CS25"/>
    <mergeCell ref="CV26:DB26"/>
    <mergeCell ref="CV27:DB27"/>
    <mergeCell ref="CV28:DB28"/>
    <mergeCell ref="CV19:DB19"/>
    <mergeCell ref="CV20:DB20"/>
    <mergeCell ref="CV21:DB21"/>
    <mergeCell ref="CV22:DB22"/>
    <mergeCell ref="CV23:DB23"/>
    <mergeCell ref="CM19:CS19"/>
    <mergeCell ref="CM20:CS20"/>
    <mergeCell ref="CM21:CS21"/>
    <mergeCell ref="CM22:CS22"/>
    <mergeCell ref="CM23:CS23"/>
    <mergeCell ref="CM16:CS16"/>
    <mergeCell ref="CV12:DB12"/>
    <mergeCell ref="CV13:DB13"/>
    <mergeCell ref="CV14:DB14"/>
    <mergeCell ref="CV15:DB15"/>
    <mergeCell ref="CV16:DB16"/>
    <mergeCell ref="CM11:CS11"/>
    <mergeCell ref="CV11:DB11"/>
    <mergeCell ref="CM12:CS12"/>
    <mergeCell ref="CM13:CS13"/>
    <mergeCell ref="CM14:CS14"/>
    <mergeCell ref="CM15:CS15"/>
    <mergeCell ref="DN34:DT34"/>
    <mergeCell ref="DN35:DT35"/>
    <mergeCell ref="DN36:DT36"/>
    <mergeCell ref="DN37:DT37"/>
    <mergeCell ref="DN39:DT39"/>
    <mergeCell ref="DN28:DT28"/>
    <mergeCell ref="DN29:DT29"/>
    <mergeCell ref="DN30:DT30"/>
    <mergeCell ref="DN32:DT32"/>
    <mergeCell ref="DN33:DT33"/>
    <mergeCell ref="DN22:DT22"/>
    <mergeCell ref="DN23:DT23"/>
    <mergeCell ref="DN25:DT25"/>
    <mergeCell ref="DN26:DT26"/>
    <mergeCell ref="DN27:DT27"/>
    <mergeCell ref="DN16:DT16"/>
    <mergeCell ref="DN18:DT18"/>
    <mergeCell ref="DN19:DT19"/>
    <mergeCell ref="DN20:DT20"/>
    <mergeCell ref="DN21:DT21"/>
    <mergeCell ref="CD47:CJ47"/>
    <mergeCell ref="CD48:CJ48"/>
    <mergeCell ref="CD49:CJ49"/>
    <mergeCell ref="CD50:CJ50"/>
    <mergeCell ref="CD51:CJ51"/>
    <mergeCell ref="DN11:DT11"/>
    <mergeCell ref="DN12:DT12"/>
    <mergeCell ref="DN13:DT13"/>
    <mergeCell ref="DN14:DT14"/>
    <mergeCell ref="DN15:DT15"/>
    <mergeCell ref="CD41:CJ41"/>
    <mergeCell ref="CD42:CJ42"/>
    <mergeCell ref="CD43:CJ43"/>
    <mergeCell ref="CD44:CJ44"/>
    <mergeCell ref="CD46:CJ46"/>
    <mergeCell ref="CD35:CJ35"/>
    <mergeCell ref="CD36:CJ36"/>
    <mergeCell ref="CD37:CJ37"/>
    <mergeCell ref="CD39:CJ39"/>
    <mergeCell ref="CD40:CJ40"/>
    <mergeCell ref="CD29:CJ29"/>
    <mergeCell ref="CD30:CJ30"/>
    <mergeCell ref="CD32:CJ32"/>
    <mergeCell ref="CD33:CJ33"/>
    <mergeCell ref="CD34:CJ34"/>
    <mergeCell ref="CD23:CJ23"/>
    <mergeCell ref="CD25:CJ25"/>
    <mergeCell ref="CD26:CJ26"/>
    <mergeCell ref="CD27:CJ27"/>
    <mergeCell ref="CD28:CJ28"/>
    <mergeCell ref="CD18:CJ18"/>
    <mergeCell ref="CD19:CJ19"/>
    <mergeCell ref="CD20:CJ20"/>
    <mergeCell ref="CD21:CJ21"/>
    <mergeCell ref="CD22:CJ22"/>
    <mergeCell ref="BL48:BR48"/>
    <mergeCell ref="BL49:BR49"/>
    <mergeCell ref="BL50:BR50"/>
    <mergeCell ref="BL51:BR51"/>
    <mergeCell ref="CD11:CJ11"/>
    <mergeCell ref="CD12:CJ12"/>
    <mergeCell ref="CD13:CJ13"/>
    <mergeCell ref="CD14:CJ14"/>
    <mergeCell ref="CD15:CJ15"/>
    <mergeCell ref="CD16:CJ16"/>
    <mergeCell ref="BL42:BR42"/>
    <mergeCell ref="BL43:BR43"/>
    <mergeCell ref="BL44:BR44"/>
    <mergeCell ref="BL46:BR46"/>
    <mergeCell ref="BL47:BR47"/>
    <mergeCell ref="BL36:BR36"/>
    <mergeCell ref="BL37:BR37"/>
    <mergeCell ref="BL39:BR39"/>
    <mergeCell ref="BL40:BR40"/>
    <mergeCell ref="BL41:BR41"/>
    <mergeCell ref="BL30:BR30"/>
    <mergeCell ref="BL32:BR32"/>
    <mergeCell ref="BL33:BR33"/>
    <mergeCell ref="BL34:BR34"/>
    <mergeCell ref="BL35:BR35"/>
    <mergeCell ref="BL25:BR25"/>
    <mergeCell ref="BL26:BR26"/>
    <mergeCell ref="BL27:BR27"/>
    <mergeCell ref="BL28:BR28"/>
    <mergeCell ref="BL29:BR29"/>
    <mergeCell ref="BL18:BR18"/>
    <mergeCell ref="BL19:BR19"/>
    <mergeCell ref="BL20:BR20"/>
    <mergeCell ref="BL21:BR21"/>
    <mergeCell ref="BL22:BR22"/>
    <mergeCell ref="BL23:BR23"/>
    <mergeCell ref="BC49:BI49"/>
    <mergeCell ref="BC50:BI50"/>
    <mergeCell ref="BC51:BI51"/>
    <mergeCell ref="BL11:BR11"/>
    <mergeCell ref="BL12:BR12"/>
    <mergeCell ref="BL13:BR13"/>
    <mergeCell ref="BL14:BR14"/>
    <mergeCell ref="BL15:BR15"/>
    <mergeCell ref="BL16:BR16"/>
    <mergeCell ref="BC43:BI43"/>
    <mergeCell ref="BC44:BI44"/>
    <mergeCell ref="BC46:BI46"/>
    <mergeCell ref="BC47:BI47"/>
    <mergeCell ref="BC48:BI48"/>
    <mergeCell ref="BC37:BI37"/>
    <mergeCell ref="BC39:BI39"/>
    <mergeCell ref="BC40:BI40"/>
    <mergeCell ref="BC41:BI41"/>
    <mergeCell ref="BC42:BI42"/>
    <mergeCell ref="BC32:BI32"/>
    <mergeCell ref="BC33:BI33"/>
    <mergeCell ref="BC34:BI34"/>
    <mergeCell ref="BC35:BI35"/>
    <mergeCell ref="BC36:BI36"/>
    <mergeCell ref="BC26:BI26"/>
    <mergeCell ref="BC27:BI27"/>
    <mergeCell ref="BC28:BI28"/>
    <mergeCell ref="BC29:BI29"/>
    <mergeCell ref="BC30:BI30"/>
    <mergeCell ref="BC19:BI19"/>
    <mergeCell ref="BC20:BI20"/>
    <mergeCell ref="BC21:BI21"/>
    <mergeCell ref="BC22:BI22"/>
    <mergeCell ref="BC23:BI23"/>
    <mergeCell ref="AT50:AZ50"/>
    <mergeCell ref="AT51:AZ51"/>
    <mergeCell ref="BC11:BI11"/>
    <mergeCell ref="BC12:BI12"/>
    <mergeCell ref="BC13:BI13"/>
    <mergeCell ref="BC14:BI14"/>
    <mergeCell ref="BC15:BI15"/>
    <mergeCell ref="BC16:BI16"/>
    <mergeCell ref="BC18:BI18"/>
    <mergeCell ref="AT44:AZ44"/>
    <mergeCell ref="AT46:AZ46"/>
    <mergeCell ref="AT47:AZ47"/>
    <mergeCell ref="AT48:AZ48"/>
    <mergeCell ref="AT49:AZ49"/>
    <mergeCell ref="AT39:AZ39"/>
    <mergeCell ref="AT40:AZ40"/>
    <mergeCell ref="AT41:AZ41"/>
    <mergeCell ref="AT42:AZ42"/>
    <mergeCell ref="AT43:AZ43"/>
    <mergeCell ref="AT32:AZ32"/>
    <mergeCell ref="AT33:AZ33"/>
    <mergeCell ref="AT34:AZ34"/>
    <mergeCell ref="AT35:AZ35"/>
    <mergeCell ref="AT36:AZ36"/>
    <mergeCell ref="AT37:AZ37"/>
    <mergeCell ref="AT26:AZ26"/>
    <mergeCell ref="AT27:AZ27"/>
    <mergeCell ref="AT28:AZ28"/>
    <mergeCell ref="AT29:AZ29"/>
    <mergeCell ref="AT30:AZ30"/>
    <mergeCell ref="AT20:AZ20"/>
    <mergeCell ref="AT21:AZ21"/>
    <mergeCell ref="AT22:AZ22"/>
    <mergeCell ref="AT23:AZ23"/>
    <mergeCell ref="AT25:AZ25"/>
    <mergeCell ref="AB51:AH51"/>
    <mergeCell ref="AT11:AZ11"/>
    <mergeCell ref="AT12:AZ12"/>
    <mergeCell ref="AT13:AZ13"/>
    <mergeCell ref="AT14:AZ14"/>
    <mergeCell ref="AT15:AZ15"/>
    <mergeCell ref="AT16:AZ16"/>
    <mergeCell ref="AT18:AZ18"/>
    <mergeCell ref="AT19:AZ19"/>
    <mergeCell ref="AB46:AH46"/>
    <mergeCell ref="AB47:AH47"/>
    <mergeCell ref="AB48:AH48"/>
    <mergeCell ref="AB49:AH49"/>
    <mergeCell ref="AB50:AH50"/>
    <mergeCell ref="AB39:AH39"/>
    <mergeCell ref="AB40:AH40"/>
    <mergeCell ref="AB41:AH41"/>
    <mergeCell ref="AB42:AH42"/>
    <mergeCell ref="AB43:AH43"/>
    <mergeCell ref="AB44:AH44"/>
    <mergeCell ref="AB33:AH33"/>
    <mergeCell ref="AB34:AH34"/>
    <mergeCell ref="AB35:AH35"/>
    <mergeCell ref="AB36:AH36"/>
    <mergeCell ref="AB37:AH37"/>
    <mergeCell ref="AB27:AH27"/>
    <mergeCell ref="AB28:AH28"/>
    <mergeCell ref="AB29:AH29"/>
    <mergeCell ref="AB30:AH30"/>
    <mergeCell ref="AB32:AH32"/>
    <mergeCell ref="AB21:AH21"/>
    <mergeCell ref="AB22:AH22"/>
    <mergeCell ref="AB23:AH23"/>
    <mergeCell ref="AB25:AH25"/>
    <mergeCell ref="AB26:AH26"/>
    <mergeCell ref="S48:Y48"/>
    <mergeCell ref="S49:Y49"/>
    <mergeCell ref="S50:Y50"/>
    <mergeCell ref="S51:Y51"/>
    <mergeCell ref="S47:Y47"/>
    <mergeCell ref="S18:Y18"/>
    <mergeCell ref="S19:Y19"/>
    <mergeCell ref="S20:Y20"/>
    <mergeCell ref="S21:Y21"/>
    <mergeCell ref="S22:Y22"/>
    <mergeCell ref="S23:Y23"/>
    <mergeCell ref="S42:Y42"/>
    <mergeCell ref="S43:Y43"/>
    <mergeCell ref="S44:Y44"/>
    <mergeCell ref="S46:Y46"/>
    <mergeCell ref="S36:Y36"/>
    <mergeCell ref="S37:Y37"/>
    <mergeCell ref="S39:Y39"/>
    <mergeCell ref="S40:Y40"/>
    <mergeCell ref="S41:Y41"/>
    <mergeCell ref="J51:P51"/>
    <mergeCell ref="S9:Y9"/>
    <mergeCell ref="S11:Y11"/>
    <mergeCell ref="S12:Y12"/>
    <mergeCell ref="S13:Y13"/>
    <mergeCell ref="S14:Y14"/>
    <mergeCell ref="S15:Y15"/>
    <mergeCell ref="S16:Y16"/>
    <mergeCell ref="J46:P46"/>
    <mergeCell ref="J47:P47"/>
    <mergeCell ref="J48:P48"/>
    <mergeCell ref="J49:P49"/>
    <mergeCell ref="J50:P50"/>
    <mergeCell ref="J39:P39"/>
    <mergeCell ref="J40:P40"/>
    <mergeCell ref="J41:P41"/>
    <mergeCell ref="J42:P42"/>
    <mergeCell ref="J43:P43"/>
    <mergeCell ref="J44:P44"/>
    <mergeCell ref="J32:P32"/>
    <mergeCell ref="J33:P33"/>
    <mergeCell ref="J34:P34"/>
    <mergeCell ref="J35:P35"/>
    <mergeCell ref="J36:P36"/>
    <mergeCell ref="DE30:DM30"/>
    <mergeCell ref="J37:P37"/>
    <mergeCell ref="J25:P25"/>
    <mergeCell ref="J26:P26"/>
    <mergeCell ref="J27:P27"/>
    <mergeCell ref="J28:P28"/>
    <mergeCell ref="J29:P29"/>
    <mergeCell ref="J30:P30"/>
    <mergeCell ref="J18:P18"/>
    <mergeCell ref="J19:P19"/>
    <mergeCell ref="J20:P20"/>
    <mergeCell ref="J21:P21"/>
    <mergeCell ref="J22:P22"/>
    <mergeCell ref="J23:P23"/>
    <mergeCell ref="S30:Y30"/>
    <mergeCell ref="S32:Y32"/>
    <mergeCell ref="S33:Y33"/>
    <mergeCell ref="S34:Y34"/>
    <mergeCell ref="S35:Y35"/>
    <mergeCell ref="S25:Y25"/>
    <mergeCell ref="S26:Y26"/>
    <mergeCell ref="S27:Y27"/>
    <mergeCell ref="S28:Y28"/>
    <mergeCell ref="S29:Y29"/>
    <mergeCell ref="DE28:DM28"/>
    <mergeCell ref="DE50:DM50"/>
    <mergeCell ref="DE51:DM51"/>
    <mergeCell ref="DE52:DM52"/>
    <mergeCell ref="J9:P9"/>
    <mergeCell ref="J11:P11"/>
    <mergeCell ref="J12:P12"/>
    <mergeCell ref="J13:P13"/>
    <mergeCell ref="J14:P14"/>
    <mergeCell ref="J15:P15"/>
    <mergeCell ref="J16:P16"/>
    <mergeCell ref="DE44:DM44"/>
    <mergeCell ref="DE45:DM45"/>
    <mergeCell ref="DE46:DM46"/>
    <mergeCell ref="DE47:DM47"/>
    <mergeCell ref="DE48:DM48"/>
    <mergeCell ref="DE49:DM49"/>
    <mergeCell ref="DE36:DM36"/>
    <mergeCell ref="DE37:DM37"/>
    <mergeCell ref="DE39:DM39"/>
    <mergeCell ref="DE41:DM41"/>
    <mergeCell ref="DE42:DM42"/>
    <mergeCell ref="DE43:DM43"/>
    <mergeCell ref="DE29:DM29"/>
    <mergeCell ref="DE16:DM16"/>
    <mergeCell ref="DE18:DM18"/>
    <mergeCell ref="DE19:DM19"/>
    <mergeCell ref="DE20:DM20"/>
    <mergeCell ref="DE21:DM21"/>
    <mergeCell ref="BU47:CC47"/>
    <mergeCell ref="BU48:CC48"/>
    <mergeCell ref="BU49:CC49"/>
    <mergeCell ref="BU50:CC50"/>
    <mergeCell ref="BU19:CC19"/>
    <mergeCell ref="BU20:CC20"/>
    <mergeCell ref="BU21:CC21"/>
    <mergeCell ref="BU22:CC22"/>
    <mergeCell ref="BU23:CC23"/>
    <mergeCell ref="BU25:CC25"/>
    <mergeCell ref="DE32:DM32"/>
    <mergeCell ref="DE33:DM33"/>
    <mergeCell ref="DE34:DM34"/>
    <mergeCell ref="DE35:DM35"/>
    <mergeCell ref="DE22:DM22"/>
    <mergeCell ref="DE23:DM23"/>
    <mergeCell ref="DE25:DM25"/>
    <mergeCell ref="DE26:DM26"/>
    <mergeCell ref="DE27:DM27"/>
    <mergeCell ref="BU51:CC51"/>
    <mergeCell ref="DE11:DM11"/>
    <mergeCell ref="DE12:DM12"/>
    <mergeCell ref="DE13:DM13"/>
    <mergeCell ref="DE14:DM14"/>
    <mergeCell ref="DE15:DM15"/>
    <mergeCell ref="BU40:CC40"/>
    <mergeCell ref="BU41:CC41"/>
    <mergeCell ref="BU42:CC42"/>
    <mergeCell ref="BU43:CC43"/>
    <mergeCell ref="BU44:CC44"/>
    <mergeCell ref="BU46:CC46"/>
    <mergeCell ref="BU33:CC33"/>
    <mergeCell ref="BU34:CC34"/>
    <mergeCell ref="BU35:CC35"/>
    <mergeCell ref="BU36:CC36"/>
    <mergeCell ref="BU37:CC37"/>
    <mergeCell ref="BU39:CC39"/>
    <mergeCell ref="BU26:CC26"/>
    <mergeCell ref="BU27:CC27"/>
    <mergeCell ref="BU28:CC28"/>
    <mergeCell ref="BU29:CC29"/>
    <mergeCell ref="BU30:CC30"/>
    <mergeCell ref="BU32:CC32"/>
    <mergeCell ref="AK51:AS51"/>
    <mergeCell ref="AK46:AS46"/>
    <mergeCell ref="AK39:AS39"/>
    <mergeCell ref="AK32:AS32"/>
    <mergeCell ref="BU12:CC12"/>
    <mergeCell ref="BU13:CC13"/>
    <mergeCell ref="BU14:CC14"/>
    <mergeCell ref="BU15:CC15"/>
    <mergeCell ref="BU16:CC16"/>
    <mergeCell ref="BU18:CC18"/>
    <mergeCell ref="AK43:AS43"/>
    <mergeCell ref="AK44:AS44"/>
    <mergeCell ref="AK47:AS47"/>
    <mergeCell ref="AK48:AS48"/>
    <mergeCell ref="AK49:AS49"/>
    <mergeCell ref="AK50:AS50"/>
    <mergeCell ref="AK28:AS28"/>
    <mergeCell ref="AK29:AS29"/>
    <mergeCell ref="AK30:AS30"/>
    <mergeCell ref="AK33:AS33"/>
    <mergeCell ref="AK34:AS34"/>
    <mergeCell ref="AK35:AS35"/>
    <mergeCell ref="AK15:AS15"/>
    <mergeCell ref="AK16:AS16"/>
    <mergeCell ref="AK41:AS41"/>
    <mergeCell ref="AK42:AS42"/>
    <mergeCell ref="AK36:AS36"/>
    <mergeCell ref="AK23:AS23"/>
    <mergeCell ref="AK25:AS25"/>
    <mergeCell ref="AK26:AS26"/>
    <mergeCell ref="AK27:AS27"/>
    <mergeCell ref="AK22:AS22"/>
    <mergeCell ref="AK18:AS18"/>
    <mergeCell ref="AK19:AS19"/>
    <mergeCell ref="AK20:AS20"/>
    <mergeCell ref="AK21:AS21"/>
    <mergeCell ref="AK37:AS37"/>
    <mergeCell ref="A49:I49"/>
    <mergeCell ref="A50:I50"/>
    <mergeCell ref="A51:I51"/>
    <mergeCell ref="A46:I46"/>
    <mergeCell ref="AK11:AS11"/>
    <mergeCell ref="A40:I40"/>
    <mergeCell ref="A41:I41"/>
    <mergeCell ref="A42:I42"/>
    <mergeCell ref="A43:I43"/>
    <mergeCell ref="A44:I44"/>
    <mergeCell ref="A47:I47"/>
    <mergeCell ref="A30:I30"/>
    <mergeCell ref="A33:I33"/>
    <mergeCell ref="A34:I34"/>
    <mergeCell ref="A35:I35"/>
    <mergeCell ref="A36:I36"/>
    <mergeCell ref="A37:I37"/>
    <mergeCell ref="A21:I21"/>
    <mergeCell ref="A22:I22"/>
    <mergeCell ref="A23:I23"/>
    <mergeCell ref="A25:I25"/>
    <mergeCell ref="A32:I32"/>
    <mergeCell ref="A39:I39"/>
    <mergeCell ref="AK40:AS40"/>
    <mergeCell ref="A27:I27"/>
    <mergeCell ref="A28:I28"/>
    <mergeCell ref="A29:I29"/>
    <mergeCell ref="A15:I15"/>
    <mergeCell ref="A16:I16"/>
    <mergeCell ref="A18:I18"/>
    <mergeCell ref="A19:I19"/>
    <mergeCell ref="A20:I20"/>
    <mergeCell ref="A48:I48"/>
    <mergeCell ref="A9:I9"/>
    <mergeCell ref="A11:I11"/>
    <mergeCell ref="A12:I12"/>
    <mergeCell ref="A13:I13"/>
    <mergeCell ref="A14:I14"/>
    <mergeCell ref="CD7:CL7"/>
    <mergeCell ref="CM7:CU7"/>
    <mergeCell ref="CV7:DD7"/>
    <mergeCell ref="A26:I26"/>
    <mergeCell ref="BU11:CC11"/>
    <mergeCell ref="AK12:AS12"/>
    <mergeCell ref="AK13:AS13"/>
    <mergeCell ref="AK14:AS14"/>
    <mergeCell ref="AB9:AH9"/>
    <mergeCell ref="AB11:AH11"/>
    <mergeCell ref="AB12:AH12"/>
    <mergeCell ref="AB13:AH13"/>
    <mergeCell ref="AB14:AH14"/>
    <mergeCell ref="AB15:AH15"/>
    <mergeCell ref="AB16:AH16"/>
    <mergeCell ref="AB18:AH18"/>
    <mergeCell ref="AB19:AH19"/>
    <mergeCell ref="AB20:AH20"/>
    <mergeCell ref="BC25:BI25"/>
    <mergeCell ref="DN7:DV7"/>
    <mergeCell ref="DW7:EE7"/>
    <mergeCell ref="EF7:EN7"/>
    <mergeCell ref="A4:BT4"/>
    <mergeCell ref="BU4:EN4"/>
    <mergeCell ref="J7:R7"/>
    <mergeCell ref="S7:AA7"/>
    <mergeCell ref="AB7:AJ7"/>
    <mergeCell ref="AT7:BB7"/>
    <mergeCell ref="BC7:BK7"/>
    <mergeCell ref="BL7:BT7"/>
    <mergeCell ref="A7:I7"/>
    <mergeCell ref="AK7:AS7"/>
    <mergeCell ref="BU7:CC7"/>
    <mergeCell ref="DE7:DM7"/>
  </mergeCells>
  <phoneticPr fontId="2"/>
  <pageMargins left="0.59055118110236227" right="0.59055118110236227" top="0.59055118110236227" bottom="0.31496062992125984" header="0.51181102362204722" footer="0.51181102362204722"/>
  <pageSetup paperSize="9" orientation="portrait" r:id="rId1"/>
  <headerFooter alignWithMargins="0"/>
  <colBreaks count="1" manualBreakCount="1">
    <brk id="7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S82"/>
  <sheetViews>
    <sheetView view="pageBreakPreview" zoomScaleNormal="100" zoomScaleSheetLayoutView="100" workbookViewId="0">
      <selection sqref="A1:XFD1048576"/>
    </sheetView>
  </sheetViews>
  <sheetFormatPr defaultColWidth="9" defaultRowHeight="13.5" x14ac:dyDescent="0.15"/>
  <cols>
    <col min="1" max="141" width="1.25" style="179" customWidth="1"/>
    <col min="142" max="16384" width="9" style="179"/>
  </cols>
  <sheetData>
    <row r="1" spans="1:149" s="70" customFormat="1" ht="12.95" customHeight="1" x14ac:dyDescent="0.15">
      <c r="A1" s="177" t="s">
        <v>108</v>
      </c>
      <c r="EK1" s="80" t="s">
        <v>107</v>
      </c>
    </row>
    <row r="2" spans="1:149" s="70" customFormat="1" ht="12.95" customHeight="1" x14ac:dyDescent="0.15"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</row>
    <row r="3" spans="1:149" s="70" customFormat="1" ht="21" customHeight="1" x14ac:dyDescent="0.15">
      <c r="A3" s="376" t="s">
        <v>345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  <c r="AD3" s="376"/>
      <c r="AE3" s="376"/>
      <c r="AF3" s="376"/>
      <c r="AG3" s="376"/>
      <c r="AH3" s="376"/>
      <c r="AI3" s="376"/>
      <c r="AJ3" s="376"/>
      <c r="AK3" s="376"/>
      <c r="AL3" s="376"/>
      <c r="AM3" s="376"/>
      <c r="AN3" s="376"/>
      <c r="AO3" s="376"/>
      <c r="AP3" s="376"/>
      <c r="AQ3" s="376"/>
      <c r="AR3" s="376"/>
      <c r="AS3" s="376"/>
      <c r="AT3" s="376"/>
      <c r="AU3" s="376"/>
      <c r="AV3" s="376"/>
      <c r="AW3" s="376"/>
      <c r="AX3" s="376"/>
      <c r="AY3" s="376"/>
      <c r="AZ3" s="376"/>
      <c r="BA3" s="376"/>
      <c r="BB3" s="376"/>
      <c r="BC3" s="376"/>
      <c r="BD3" s="376"/>
      <c r="BE3" s="376"/>
      <c r="BF3" s="376"/>
      <c r="BG3" s="376"/>
      <c r="BH3" s="376"/>
      <c r="BI3" s="376"/>
      <c r="BJ3" s="376"/>
      <c r="BK3" s="376"/>
      <c r="BL3" s="376"/>
      <c r="BM3" s="376"/>
      <c r="BN3" s="376"/>
      <c r="BO3" s="376"/>
      <c r="BP3" s="376"/>
      <c r="BQ3" s="376"/>
      <c r="BR3" s="376"/>
      <c r="BS3" s="377" t="s">
        <v>344</v>
      </c>
      <c r="BT3" s="377"/>
      <c r="BU3" s="377"/>
      <c r="BV3" s="377"/>
      <c r="BW3" s="377"/>
      <c r="BX3" s="377"/>
      <c r="BY3" s="377"/>
      <c r="BZ3" s="377"/>
      <c r="CA3" s="377"/>
      <c r="CB3" s="377"/>
      <c r="CC3" s="377"/>
      <c r="CD3" s="377"/>
      <c r="CE3" s="377"/>
      <c r="CF3" s="377"/>
      <c r="CG3" s="377"/>
      <c r="CH3" s="377"/>
      <c r="CI3" s="377"/>
      <c r="CJ3" s="377"/>
      <c r="CK3" s="377"/>
      <c r="CL3" s="377"/>
      <c r="CM3" s="377"/>
      <c r="CN3" s="377"/>
      <c r="CO3" s="377"/>
      <c r="CP3" s="377"/>
      <c r="CQ3" s="377"/>
      <c r="CR3" s="377"/>
      <c r="CS3" s="377"/>
      <c r="CT3" s="377"/>
      <c r="CU3" s="377"/>
      <c r="CV3" s="377"/>
      <c r="CW3" s="377"/>
      <c r="CX3" s="377"/>
      <c r="CY3" s="377"/>
      <c r="CZ3" s="377"/>
      <c r="DA3" s="377"/>
      <c r="DB3" s="377"/>
      <c r="DC3" s="377"/>
      <c r="DD3" s="377"/>
      <c r="DE3" s="377"/>
      <c r="DF3" s="377"/>
      <c r="DG3" s="377"/>
      <c r="DH3" s="377"/>
      <c r="DI3" s="377"/>
      <c r="DJ3" s="377"/>
      <c r="DK3" s="377"/>
      <c r="DL3" s="377"/>
      <c r="DM3" s="377"/>
      <c r="DN3" s="377"/>
      <c r="DO3" s="377"/>
      <c r="DP3" s="377"/>
      <c r="DQ3" s="377"/>
      <c r="DR3" s="377"/>
      <c r="DS3" s="377"/>
      <c r="DT3" s="377"/>
      <c r="DU3" s="377"/>
      <c r="DV3" s="377"/>
      <c r="DW3" s="377"/>
      <c r="DX3" s="377"/>
      <c r="DY3" s="377"/>
      <c r="DZ3" s="377"/>
      <c r="EA3" s="377"/>
      <c r="EB3" s="377"/>
      <c r="EC3" s="377"/>
      <c r="ED3" s="377"/>
      <c r="EE3" s="377"/>
      <c r="EF3" s="377"/>
      <c r="EG3" s="377"/>
      <c r="EH3" s="377"/>
      <c r="EI3" s="377"/>
      <c r="EJ3" s="377"/>
      <c r="EK3" s="377"/>
    </row>
    <row r="4" spans="1:149" s="70" customFormat="1" ht="12.95" customHeight="1" x14ac:dyDescent="0.15"/>
    <row r="5" spans="1:149" s="70" customFormat="1" ht="12.95" customHeight="1" x14ac:dyDescent="0.15"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27" t="s">
        <v>423</v>
      </c>
    </row>
    <row r="6" spans="1:149" ht="15.75" customHeight="1" x14ac:dyDescent="0.15">
      <c r="A6" s="389" t="s">
        <v>346</v>
      </c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78"/>
      <c r="O6" s="378" t="s">
        <v>347</v>
      </c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9"/>
      <c r="AC6" s="379" t="s">
        <v>44</v>
      </c>
      <c r="AD6" s="379"/>
      <c r="AE6" s="379"/>
      <c r="AF6" s="379"/>
      <c r="AG6" s="379"/>
      <c r="AH6" s="379"/>
      <c r="AI6" s="379"/>
      <c r="AJ6" s="379"/>
      <c r="AK6" s="379"/>
      <c r="AL6" s="379"/>
      <c r="AM6" s="379"/>
      <c r="AN6" s="379"/>
      <c r="AO6" s="379"/>
      <c r="AP6" s="379"/>
      <c r="AQ6" s="379" t="s">
        <v>43</v>
      </c>
      <c r="AR6" s="379"/>
      <c r="AS6" s="379"/>
      <c r="AT6" s="379"/>
      <c r="AU6" s="379"/>
      <c r="AV6" s="379"/>
      <c r="AW6" s="379"/>
      <c r="AX6" s="379"/>
      <c r="AY6" s="379"/>
      <c r="AZ6" s="379"/>
      <c r="BA6" s="379"/>
      <c r="BB6" s="379"/>
      <c r="BC6" s="379"/>
      <c r="BD6" s="380"/>
      <c r="BE6" s="379" t="s">
        <v>348</v>
      </c>
      <c r="BF6" s="381"/>
      <c r="BG6" s="381"/>
      <c r="BH6" s="381"/>
      <c r="BI6" s="381"/>
      <c r="BJ6" s="381"/>
      <c r="BK6" s="381"/>
      <c r="BL6" s="381"/>
      <c r="BM6" s="381"/>
      <c r="BN6" s="381"/>
      <c r="BO6" s="381"/>
      <c r="BP6" s="381"/>
      <c r="BQ6" s="381"/>
      <c r="BR6" s="382"/>
      <c r="BS6" s="389" t="s">
        <v>346</v>
      </c>
      <c r="BT6" s="389"/>
      <c r="BU6" s="389"/>
      <c r="BV6" s="389"/>
      <c r="BW6" s="389"/>
      <c r="BX6" s="389"/>
      <c r="BY6" s="389"/>
      <c r="BZ6" s="389"/>
      <c r="CA6" s="389"/>
      <c r="CB6" s="389"/>
      <c r="CC6" s="389"/>
      <c r="CD6" s="389"/>
      <c r="CE6" s="389"/>
      <c r="CF6" s="378"/>
      <c r="CG6" s="378" t="s">
        <v>347</v>
      </c>
      <c r="CH6" s="378"/>
      <c r="CI6" s="378"/>
      <c r="CJ6" s="378"/>
      <c r="CK6" s="378"/>
      <c r="CL6" s="378"/>
      <c r="CM6" s="378"/>
      <c r="CN6" s="378"/>
      <c r="CO6" s="378"/>
      <c r="CP6" s="378"/>
      <c r="CQ6" s="378"/>
      <c r="CR6" s="378"/>
      <c r="CS6" s="378"/>
      <c r="CT6" s="379"/>
      <c r="CU6" s="379" t="s">
        <v>44</v>
      </c>
      <c r="CV6" s="379"/>
      <c r="CW6" s="379"/>
      <c r="CX6" s="379"/>
      <c r="CY6" s="379"/>
      <c r="CZ6" s="379"/>
      <c r="DA6" s="379"/>
      <c r="DB6" s="379"/>
      <c r="DC6" s="379"/>
      <c r="DD6" s="379"/>
      <c r="DE6" s="379"/>
      <c r="DF6" s="379"/>
      <c r="DG6" s="379"/>
      <c r="DH6" s="379"/>
      <c r="DI6" s="379"/>
      <c r="DJ6" s="379" t="s">
        <v>43</v>
      </c>
      <c r="DK6" s="379"/>
      <c r="DL6" s="379"/>
      <c r="DM6" s="379"/>
      <c r="DN6" s="379"/>
      <c r="DO6" s="379"/>
      <c r="DP6" s="379"/>
      <c r="DQ6" s="379"/>
      <c r="DR6" s="379"/>
      <c r="DS6" s="379"/>
      <c r="DT6" s="379"/>
      <c r="DU6" s="379"/>
      <c r="DV6" s="379"/>
      <c r="DW6" s="380"/>
      <c r="DX6" s="379" t="s">
        <v>348</v>
      </c>
      <c r="DY6" s="381"/>
      <c r="DZ6" s="381"/>
      <c r="EA6" s="381"/>
      <c r="EB6" s="381"/>
      <c r="EC6" s="381"/>
      <c r="ED6" s="381"/>
      <c r="EE6" s="381"/>
      <c r="EF6" s="381"/>
      <c r="EG6" s="381"/>
      <c r="EH6" s="381"/>
      <c r="EI6" s="381"/>
      <c r="EJ6" s="381"/>
      <c r="EK6" s="382"/>
      <c r="ES6" s="75"/>
    </row>
    <row r="7" spans="1:149" ht="12.95" customHeight="1" x14ac:dyDescent="0.15">
      <c r="A7" s="180"/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1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180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182"/>
      <c r="BS7" s="180"/>
      <c r="BT7" s="180"/>
      <c r="BU7" s="180"/>
      <c r="BV7" s="180"/>
      <c r="BW7" s="180"/>
      <c r="BX7" s="180"/>
      <c r="BY7" s="180"/>
      <c r="BZ7" s="180"/>
      <c r="CA7" s="180"/>
      <c r="CB7" s="180"/>
      <c r="CC7" s="180"/>
      <c r="CD7" s="180"/>
      <c r="CE7" s="180"/>
      <c r="CF7" s="181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180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182"/>
      <c r="ES7" s="75"/>
    </row>
    <row r="8" spans="1:149" s="183" customFormat="1" ht="12.95" customHeight="1" x14ac:dyDescent="0.15">
      <c r="A8" s="383" t="s">
        <v>299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4"/>
      <c r="O8" s="528">
        <f>SUM(O63,CG17,CG27,CG21,CG34,CG41,CG55)</f>
        <v>124584</v>
      </c>
      <c r="P8" s="529"/>
      <c r="Q8" s="529"/>
      <c r="R8" s="529"/>
      <c r="S8" s="529"/>
      <c r="T8" s="529"/>
      <c r="U8" s="529"/>
      <c r="V8" s="529"/>
      <c r="W8" s="529"/>
      <c r="Y8" s="530"/>
      <c r="Z8" s="530"/>
      <c r="AA8" s="530"/>
      <c r="AB8" s="531"/>
      <c r="AC8" s="529">
        <f>SUM(AC63,CU17,CU21,CU27,CU34,CU41,CU55)</f>
        <v>61761</v>
      </c>
      <c r="AD8" s="529"/>
      <c r="AE8" s="529"/>
      <c r="AF8" s="529"/>
      <c r="AG8" s="529"/>
      <c r="AH8" s="529"/>
      <c r="AI8" s="529"/>
      <c r="AJ8" s="529"/>
      <c r="AK8" s="529"/>
      <c r="AL8" s="78"/>
      <c r="AM8" s="78"/>
      <c r="AN8" s="78"/>
      <c r="AO8" s="78"/>
      <c r="AP8" s="219"/>
      <c r="AQ8" s="529">
        <f>SUM(AQ63,DJ17,DJ21,DJ27,DJ34,DJ41,DJ55)</f>
        <v>62823</v>
      </c>
      <c r="AR8" s="529"/>
      <c r="AS8" s="529"/>
      <c r="AT8" s="529"/>
      <c r="AU8" s="529"/>
      <c r="AV8" s="529"/>
      <c r="AW8" s="529"/>
      <c r="AX8" s="529"/>
      <c r="AY8" s="529"/>
      <c r="AZ8" s="78"/>
      <c r="BA8" s="78"/>
      <c r="BB8" s="78"/>
      <c r="BC8" s="78"/>
      <c r="BD8" s="78"/>
      <c r="BE8" s="529">
        <f>SUM(BE63,DX17,DX21,DX27,DX34,DX41,DX55)</f>
        <v>56955</v>
      </c>
      <c r="BF8" s="529"/>
      <c r="BG8" s="529"/>
      <c r="BH8" s="529"/>
      <c r="BI8" s="529"/>
      <c r="BJ8" s="529"/>
      <c r="BK8" s="529"/>
      <c r="BL8" s="529"/>
      <c r="BM8" s="529"/>
      <c r="BN8" s="78"/>
      <c r="BO8" s="78"/>
      <c r="BP8" s="78"/>
      <c r="BQ8" s="78"/>
      <c r="BR8" s="89"/>
      <c r="BS8" s="385" t="s">
        <v>104</v>
      </c>
      <c r="BT8" s="385"/>
      <c r="BU8" s="385"/>
      <c r="BV8" s="385"/>
      <c r="BW8" s="385"/>
      <c r="BX8" s="385"/>
      <c r="BY8" s="385"/>
      <c r="BZ8" s="385"/>
      <c r="CA8" s="385"/>
      <c r="CB8" s="385"/>
      <c r="CC8" s="385"/>
      <c r="CD8" s="385"/>
      <c r="CE8" s="385"/>
      <c r="CF8" s="386"/>
      <c r="CG8" s="532">
        <v>14508</v>
      </c>
      <c r="CH8" s="532"/>
      <c r="CI8" s="532"/>
      <c r="CJ8" s="532"/>
      <c r="CK8" s="532"/>
      <c r="CL8" s="532"/>
      <c r="CM8" s="532"/>
      <c r="CN8" s="532"/>
      <c r="CO8" s="532"/>
      <c r="CP8" s="68"/>
      <c r="CQ8" s="68"/>
      <c r="CR8" s="68"/>
      <c r="CS8" s="68"/>
      <c r="CT8" s="154"/>
      <c r="CU8" s="532">
        <v>7198</v>
      </c>
      <c r="CV8" s="532"/>
      <c r="CW8" s="532"/>
      <c r="CX8" s="532"/>
      <c r="CY8" s="532"/>
      <c r="CZ8" s="532"/>
      <c r="DA8" s="532"/>
      <c r="DB8" s="532"/>
      <c r="DC8" s="532"/>
      <c r="DD8" s="153"/>
      <c r="DE8" s="153"/>
      <c r="DF8" s="153"/>
      <c r="DG8" s="153"/>
      <c r="DH8" s="153"/>
      <c r="DI8" s="153"/>
      <c r="DJ8" s="532">
        <v>7310</v>
      </c>
      <c r="DK8" s="532"/>
      <c r="DL8" s="532"/>
      <c r="DM8" s="532"/>
      <c r="DN8" s="532"/>
      <c r="DO8" s="532"/>
      <c r="DP8" s="532"/>
      <c r="DQ8" s="532"/>
      <c r="DR8" s="532"/>
      <c r="DS8" s="153"/>
      <c r="DT8" s="153"/>
      <c r="DU8" s="153"/>
      <c r="DV8" s="153"/>
      <c r="DW8" s="153"/>
      <c r="DX8" s="532">
        <v>6439</v>
      </c>
      <c r="DY8" s="532"/>
      <c r="DZ8" s="532"/>
      <c r="EA8" s="532"/>
      <c r="EB8" s="532"/>
      <c r="EC8" s="532"/>
      <c r="ED8" s="532"/>
      <c r="EE8" s="532"/>
      <c r="EF8" s="532"/>
      <c r="EG8" s="153"/>
      <c r="EH8" s="153"/>
      <c r="EI8" s="153"/>
      <c r="EJ8" s="153"/>
      <c r="EK8" s="153"/>
      <c r="EL8" s="179"/>
      <c r="EM8" s="179"/>
      <c r="EN8" s="179"/>
      <c r="EO8" s="179"/>
      <c r="EP8" s="179"/>
      <c r="EQ8" s="179"/>
      <c r="ER8" s="179"/>
      <c r="ES8" s="76" t="s">
        <v>63</v>
      </c>
    </row>
    <row r="9" spans="1:149" ht="12.95" customHeight="1" x14ac:dyDescent="0.15">
      <c r="A9" s="283"/>
      <c r="B9" s="283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53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67"/>
      <c r="BS9" s="385" t="s">
        <v>103</v>
      </c>
      <c r="BT9" s="385"/>
      <c r="BU9" s="385"/>
      <c r="BV9" s="385"/>
      <c r="BW9" s="385"/>
      <c r="BX9" s="385"/>
      <c r="BY9" s="385"/>
      <c r="BZ9" s="385"/>
      <c r="CA9" s="385"/>
      <c r="CB9" s="385"/>
      <c r="CC9" s="385"/>
      <c r="CD9" s="385"/>
      <c r="CE9" s="385"/>
      <c r="CF9" s="386"/>
      <c r="CG9" s="532">
        <v>247</v>
      </c>
      <c r="CH9" s="532"/>
      <c r="CI9" s="532"/>
      <c r="CJ9" s="532"/>
      <c r="CK9" s="532"/>
      <c r="CL9" s="532"/>
      <c r="CM9" s="532"/>
      <c r="CN9" s="532"/>
      <c r="CO9" s="532"/>
      <c r="CP9" s="68"/>
      <c r="CQ9" s="68"/>
      <c r="CR9" s="68"/>
      <c r="CS9" s="68"/>
      <c r="CT9" s="154"/>
      <c r="CU9" s="532">
        <v>131</v>
      </c>
      <c r="CV9" s="532"/>
      <c r="CW9" s="532"/>
      <c r="CX9" s="532"/>
      <c r="CY9" s="532"/>
      <c r="CZ9" s="532"/>
      <c r="DA9" s="532"/>
      <c r="DB9" s="532"/>
      <c r="DC9" s="532"/>
      <c r="DD9" s="153"/>
      <c r="DE9" s="153"/>
      <c r="DF9" s="153"/>
      <c r="DG9" s="153"/>
      <c r="DH9" s="153"/>
      <c r="DI9" s="153"/>
      <c r="DJ9" s="532">
        <v>116</v>
      </c>
      <c r="DK9" s="532"/>
      <c r="DL9" s="532"/>
      <c r="DM9" s="532"/>
      <c r="DN9" s="532"/>
      <c r="DO9" s="532"/>
      <c r="DP9" s="532"/>
      <c r="DQ9" s="532"/>
      <c r="DR9" s="532"/>
      <c r="DS9" s="153"/>
      <c r="DT9" s="153"/>
      <c r="DU9" s="153"/>
      <c r="DV9" s="153"/>
      <c r="DW9" s="153"/>
      <c r="DX9" s="532">
        <v>111</v>
      </c>
      <c r="DY9" s="532"/>
      <c r="DZ9" s="532"/>
      <c r="EA9" s="532"/>
      <c r="EB9" s="532"/>
      <c r="EC9" s="532"/>
      <c r="ED9" s="532"/>
      <c r="EE9" s="532"/>
      <c r="EF9" s="532"/>
      <c r="EG9" s="153"/>
      <c r="EH9" s="153"/>
      <c r="EI9" s="153"/>
      <c r="EJ9" s="153"/>
      <c r="EK9" s="67"/>
      <c r="ES9" s="75"/>
    </row>
    <row r="10" spans="1:149" ht="12.95" customHeight="1" x14ac:dyDescent="0.15">
      <c r="A10" s="385" t="s">
        <v>302</v>
      </c>
      <c r="B10" s="385"/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6"/>
      <c r="O10" s="534">
        <v>652</v>
      </c>
      <c r="P10" s="535"/>
      <c r="Q10" s="535"/>
      <c r="R10" s="535"/>
      <c r="S10" s="535"/>
      <c r="T10" s="535"/>
      <c r="U10" s="535"/>
      <c r="V10" s="535"/>
      <c r="W10" s="535"/>
      <c r="X10" s="68"/>
      <c r="Y10" s="68"/>
      <c r="Z10" s="68"/>
      <c r="AA10" s="68"/>
      <c r="AB10" s="154"/>
      <c r="AC10" s="532">
        <v>310</v>
      </c>
      <c r="AD10" s="532"/>
      <c r="AE10" s="532"/>
      <c r="AF10" s="532"/>
      <c r="AG10" s="532"/>
      <c r="AH10" s="532"/>
      <c r="AI10" s="532"/>
      <c r="AJ10" s="532"/>
      <c r="AK10" s="532"/>
      <c r="AL10" s="153"/>
      <c r="AM10" s="153"/>
      <c r="AN10" s="153"/>
      <c r="AO10" s="153"/>
      <c r="AP10" s="153"/>
      <c r="AQ10" s="532">
        <v>342</v>
      </c>
      <c r="AR10" s="532"/>
      <c r="AS10" s="532"/>
      <c r="AT10" s="532"/>
      <c r="AU10" s="532"/>
      <c r="AV10" s="532"/>
      <c r="AW10" s="532"/>
      <c r="AX10" s="532"/>
      <c r="AY10" s="532"/>
      <c r="AZ10" s="73"/>
      <c r="BA10" s="73"/>
      <c r="BB10" s="153"/>
      <c r="BC10" s="153"/>
      <c r="BD10" s="153"/>
      <c r="BE10" s="532">
        <v>306</v>
      </c>
      <c r="BF10" s="532"/>
      <c r="BG10" s="532"/>
      <c r="BH10" s="532"/>
      <c r="BI10" s="532"/>
      <c r="BJ10" s="532"/>
      <c r="BK10" s="532"/>
      <c r="BL10" s="532"/>
      <c r="BM10" s="532"/>
      <c r="BN10" s="153"/>
      <c r="BO10" s="153"/>
      <c r="BP10" s="153"/>
      <c r="BQ10" s="153"/>
      <c r="BR10" s="67"/>
      <c r="BS10" s="385" t="s">
        <v>102</v>
      </c>
      <c r="BT10" s="385"/>
      <c r="BU10" s="385"/>
      <c r="BV10" s="385"/>
      <c r="BW10" s="385"/>
      <c r="BX10" s="385"/>
      <c r="BY10" s="385"/>
      <c r="BZ10" s="385"/>
      <c r="CA10" s="385"/>
      <c r="CB10" s="385"/>
      <c r="CC10" s="385"/>
      <c r="CD10" s="385"/>
      <c r="CE10" s="385"/>
      <c r="CF10" s="386"/>
      <c r="CG10" s="532">
        <v>865</v>
      </c>
      <c r="CH10" s="532"/>
      <c r="CI10" s="532"/>
      <c r="CJ10" s="532"/>
      <c r="CK10" s="532"/>
      <c r="CL10" s="532"/>
      <c r="CM10" s="532"/>
      <c r="CN10" s="532"/>
      <c r="CO10" s="532"/>
      <c r="CP10" s="68"/>
      <c r="CQ10" s="68"/>
      <c r="CR10" s="68"/>
      <c r="CS10" s="68"/>
      <c r="CT10" s="154"/>
      <c r="CU10" s="532">
        <v>422</v>
      </c>
      <c r="CV10" s="532"/>
      <c r="CW10" s="532"/>
      <c r="CX10" s="532"/>
      <c r="CY10" s="532"/>
      <c r="CZ10" s="532"/>
      <c r="DA10" s="532"/>
      <c r="DB10" s="532"/>
      <c r="DC10" s="532"/>
      <c r="DD10" s="153"/>
      <c r="DE10" s="153"/>
      <c r="DF10" s="153"/>
      <c r="DG10" s="153"/>
      <c r="DH10" s="153"/>
      <c r="DI10" s="153"/>
      <c r="DJ10" s="532">
        <v>443</v>
      </c>
      <c r="DK10" s="532"/>
      <c r="DL10" s="532"/>
      <c r="DM10" s="532"/>
      <c r="DN10" s="532"/>
      <c r="DO10" s="532"/>
      <c r="DP10" s="532"/>
      <c r="DQ10" s="532"/>
      <c r="DR10" s="532"/>
      <c r="DS10" s="153"/>
      <c r="DT10" s="153"/>
      <c r="DU10" s="153"/>
      <c r="DV10" s="153"/>
      <c r="DW10" s="153"/>
      <c r="DX10" s="532">
        <v>408</v>
      </c>
      <c r="DY10" s="532"/>
      <c r="DZ10" s="532"/>
      <c r="EA10" s="532"/>
      <c r="EB10" s="532"/>
      <c r="EC10" s="532"/>
      <c r="ED10" s="532"/>
      <c r="EE10" s="532"/>
      <c r="EF10" s="532"/>
      <c r="EG10" s="153"/>
      <c r="EH10" s="153"/>
      <c r="EI10" s="153"/>
      <c r="EJ10" s="153"/>
      <c r="EK10" s="67"/>
      <c r="ES10" s="75"/>
    </row>
    <row r="11" spans="1:149" ht="12.95" customHeight="1" x14ac:dyDescent="0.15">
      <c r="A11" s="385" t="s">
        <v>303</v>
      </c>
      <c r="B11" s="385"/>
      <c r="C11" s="385"/>
      <c r="D11" s="385"/>
      <c r="E11" s="385"/>
      <c r="F11" s="385"/>
      <c r="G11" s="385"/>
      <c r="H11" s="385"/>
      <c r="I11" s="385"/>
      <c r="J11" s="385"/>
      <c r="K11" s="385"/>
      <c r="L11" s="385"/>
      <c r="M11" s="385"/>
      <c r="N11" s="386"/>
      <c r="O11" s="534">
        <v>432</v>
      </c>
      <c r="P11" s="535"/>
      <c r="Q11" s="535"/>
      <c r="R11" s="535"/>
      <c r="S11" s="535"/>
      <c r="T11" s="535"/>
      <c r="U11" s="535"/>
      <c r="V11" s="535"/>
      <c r="W11" s="535"/>
      <c r="X11" s="68"/>
      <c r="Y11" s="68"/>
      <c r="Z11" s="68"/>
      <c r="AA11" s="68"/>
      <c r="AB11" s="154"/>
      <c r="AC11" s="532">
        <v>211</v>
      </c>
      <c r="AD11" s="532"/>
      <c r="AE11" s="532"/>
      <c r="AF11" s="532"/>
      <c r="AG11" s="532"/>
      <c r="AH11" s="532"/>
      <c r="AI11" s="532"/>
      <c r="AJ11" s="532"/>
      <c r="AK11" s="532"/>
      <c r="AL11" s="153"/>
      <c r="AM11" s="153"/>
      <c r="AN11" s="153"/>
      <c r="AO11" s="153"/>
      <c r="AP11" s="153"/>
      <c r="AQ11" s="532">
        <v>221</v>
      </c>
      <c r="AR11" s="532"/>
      <c r="AS11" s="532"/>
      <c r="AT11" s="532"/>
      <c r="AU11" s="532"/>
      <c r="AV11" s="532"/>
      <c r="AW11" s="532"/>
      <c r="AX11" s="532"/>
      <c r="AY11" s="532"/>
      <c r="AZ11" s="73"/>
      <c r="BA11" s="73"/>
      <c r="BB11" s="153"/>
      <c r="BC11" s="153"/>
      <c r="BD11" s="153"/>
      <c r="BE11" s="532">
        <v>208</v>
      </c>
      <c r="BF11" s="532"/>
      <c r="BG11" s="532"/>
      <c r="BH11" s="532"/>
      <c r="BI11" s="532"/>
      <c r="BJ11" s="532"/>
      <c r="BK11" s="532"/>
      <c r="BL11" s="532"/>
      <c r="BM11" s="532"/>
      <c r="BN11" s="153"/>
      <c r="BO11" s="153"/>
      <c r="BP11" s="153"/>
      <c r="BQ11" s="153"/>
      <c r="BR11" s="67"/>
      <c r="BS11" s="385" t="s">
        <v>101</v>
      </c>
      <c r="BT11" s="385"/>
      <c r="BU11" s="385"/>
      <c r="BV11" s="385"/>
      <c r="BW11" s="385"/>
      <c r="BX11" s="385"/>
      <c r="BY11" s="385"/>
      <c r="BZ11" s="385"/>
      <c r="CA11" s="385"/>
      <c r="CB11" s="385"/>
      <c r="CC11" s="385"/>
      <c r="CD11" s="385"/>
      <c r="CE11" s="385"/>
      <c r="CF11" s="386"/>
      <c r="CG11" s="532">
        <v>5718</v>
      </c>
      <c r="CH11" s="532"/>
      <c r="CI11" s="532"/>
      <c r="CJ11" s="532"/>
      <c r="CK11" s="532"/>
      <c r="CL11" s="532"/>
      <c r="CM11" s="532"/>
      <c r="CN11" s="532"/>
      <c r="CO11" s="532"/>
      <c r="CP11" s="68"/>
      <c r="CQ11" s="68"/>
      <c r="CR11" s="68"/>
      <c r="CS11" s="68"/>
      <c r="CT11" s="154"/>
      <c r="CU11" s="532">
        <v>2928</v>
      </c>
      <c r="CV11" s="532"/>
      <c r="CW11" s="532"/>
      <c r="CX11" s="532"/>
      <c r="CY11" s="532"/>
      <c r="CZ11" s="532"/>
      <c r="DA11" s="532"/>
      <c r="DB11" s="532"/>
      <c r="DC11" s="532"/>
      <c r="DD11" s="153"/>
      <c r="DE11" s="153"/>
      <c r="DF11" s="153"/>
      <c r="DG11" s="153"/>
      <c r="DH11" s="153"/>
      <c r="DI11" s="153"/>
      <c r="DJ11" s="532">
        <v>2790</v>
      </c>
      <c r="DK11" s="532"/>
      <c r="DL11" s="532"/>
      <c r="DM11" s="532"/>
      <c r="DN11" s="532"/>
      <c r="DO11" s="532"/>
      <c r="DP11" s="532"/>
      <c r="DQ11" s="532"/>
      <c r="DR11" s="532"/>
      <c r="DS11" s="153"/>
      <c r="DT11" s="153"/>
      <c r="DU11" s="153"/>
      <c r="DV11" s="153"/>
      <c r="DW11" s="153"/>
      <c r="DX11" s="532">
        <v>2621</v>
      </c>
      <c r="DY11" s="532"/>
      <c r="DZ11" s="532"/>
      <c r="EA11" s="532"/>
      <c r="EB11" s="532"/>
      <c r="EC11" s="532"/>
      <c r="ED11" s="532"/>
      <c r="EE11" s="532"/>
      <c r="EF11" s="532"/>
      <c r="EG11" s="153"/>
      <c r="EH11" s="153"/>
      <c r="EI11" s="153"/>
      <c r="EJ11" s="153"/>
      <c r="EK11" s="67"/>
      <c r="ES11" s="75"/>
    </row>
    <row r="12" spans="1:149" ht="12.95" customHeight="1" x14ac:dyDescent="0.15">
      <c r="A12" s="385" t="s">
        <v>304</v>
      </c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6"/>
      <c r="O12" s="534">
        <v>720</v>
      </c>
      <c r="P12" s="535"/>
      <c r="Q12" s="535"/>
      <c r="R12" s="535"/>
      <c r="S12" s="535"/>
      <c r="T12" s="535"/>
      <c r="U12" s="535"/>
      <c r="V12" s="535"/>
      <c r="W12" s="535"/>
      <c r="X12" s="68"/>
      <c r="Y12" s="68"/>
      <c r="Z12" s="68"/>
      <c r="AA12" s="68"/>
      <c r="AB12" s="154"/>
      <c r="AC12" s="532">
        <v>331</v>
      </c>
      <c r="AD12" s="532"/>
      <c r="AE12" s="532"/>
      <c r="AF12" s="532"/>
      <c r="AG12" s="532"/>
      <c r="AH12" s="532"/>
      <c r="AI12" s="532"/>
      <c r="AJ12" s="532"/>
      <c r="AK12" s="532"/>
      <c r="AL12" s="153"/>
      <c r="AM12" s="153"/>
      <c r="AN12" s="153"/>
      <c r="AO12" s="153"/>
      <c r="AP12" s="153"/>
      <c r="AQ12" s="532">
        <v>389</v>
      </c>
      <c r="AR12" s="532"/>
      <c r="AS12" s="532"/>
      <c r="AT12" s="532"/>
      <c r="AU12" s="532"/>
      <c r="AV12" s="532"/>
      <c r="AW12" s="532"/>
      <c r="AX12" s="532"/>
      <c r="AY12" s="532"/>
      <c r="AZ12" s="73"/>
      <c r="BA12" s="73"/>
      <c r="BB12" s="153"/>
      <c r="BC12" s="153"/>
      <c r="BD12" s="153"/>
      <c r="BE12" s="532">
        <v>360</v>
      </c>
      <c r="BF12" s="532"/>
      <c r="BG12" s="532"/>
      <c r="BH12" s="532"/>
      <c r="BI12" s="532"/>
      <c r="BJ12" s="532"/>
      <c r="BK12" s="532"/>
      <c r="BL12" s="532"/>
      <c r="BM12" s="532"/>
      <c r="BN12" s="153"/>
      <c r="BO12" s="153"/>
      <c r="BP12" s="153"/>
      <c r="BQ12" s="153"/>
      <c r="BR12" s="67"/>
      <c r="BS12" s="385" t="s">
        <v>100</v>
      </c>
      <c r="BT12" s="385"/>
      <c r="BU12" s="385"/>
      <c r="BV12" s="385"/>
      <c r="BW12" s="385"/>
      <c r="BX12" s="385"/>
      <c r="BY12" s="385"/>
      <c r="BZ12" s="385"/>
      <c r="CA12" s="385"/>
      <c r="CB12" s="385"/>
      <c r="CC12" s="385"/>
      <c r="CD12" s="385"/>
      <c r="CE12" s="385"/>
      <c r="CF12" s="386"/>
      <c r="CG12" s="532">
        <v>2285</v>
      </c>
      <c r="CH12" s="532"/>
      <c r="CI12" s="532"/>
      <c r="CJ12" s="532"/>
      <c r="CK12" s="532"/>
      <c r="CL12" s="532"/>
      <c r="CM12" s="532"/>
      <c r="CN12" s="532"/>
      <c r="CO12" s="532"/>
      <c r="CP12" s="68"/>
      <c r="CQ12" s="68"/>
      <c r="CR12" s="68"/>
      <c r="CS12" s="68"/>
      <c r="CT12" s="154"/>
      <c r="CU12" s="532">
        <v>1141</v>
      </c>
      <c r="CV12" s="532"/>
      <c r="CW12" s="532"/>
      <c r="CX12" s="532"/>
      <c r="CY12" s="532"/>
      <c r="CZ12" s="532"/>
      <c r="DA12" s="532"/>
      <c r="DB12" s="532"/>
      <c r="DC12" s="532"/>
      <c r="DD12" s="153"/>
      <c r="DE12" s="153"/>
      <c r="DF12" s="153"/>
      <c r="DG12" s="153"/>
      <c r="DH12" s="153"/>
      <c r="DI12" s="153"/>
      <c r="DJ12" s="532">
        <v>1144</v>
      </c>
      <c r="DK12" s="532"/>
      <c r="DL12" s="532"/>
      <c r="DM12" s="532"/>
      <c r="DN12" s="532"/>
      <c r="DO12" s="532"/>
      <c r="DP12" s="532"/>
      <c r="DQ12" s="532"/>
      <c r="DR12" s="532"/>
      <c r="DS12" s="153"/>
      <c r="DT12" s="153"/>
      <c r="DU12" s="153"/>
      <c r="DV12" s="153"/>
      <c r="DW12" s="153"/>
      <c r="DX12" s="532">
        <v>1011</v>
      </c>
      <c r="DY12" s="532"/>
      <c r="DZ12" s="532"/>
      <c r="EA12" s="532"/>
      <c r="EB12" s="532"/>
      <c r="EC12" s="532"/>
      <c r="ED12" s="532"/>
      <c r="EE12" s="532"/>
      <c r="EF12" s="532"/>
      <c r="EG12" s="153"/>
      <c r="EH12" s="153"/>
      <c r="EI12" s="153"/>
      <c r="EJ12" s="153"/>
      <c r="EK12" s="67"/>
      <c r="ES12" s="75"/>
    </row>
    <row r="13" spans="1:149" ht="12.95" customHeight="1" x14ac:dyDescent="0.15">
      <c r="A13" s="385" t="s">
        <v>305</v>
      </c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6"/>
      <c r="O13" s="534">
        <v>939</v>
      </c>
      <c r="P13" s="535"/>
      <c r="Q13" s="535"/>
      <c r="R13" s="535"/>
      <c r="S13" s="535"/>
      <c r="T13" s="535"/>
      <c r="U13" s="535"/>
      <c r="V13" s="535"/>
      <c r="W13" s="535"/>
      <c r="X13" s="68"/>
      <c r="Y13" s="68"/>
      <c r="Z13" s="68"/>
      <c r="AA13" s="68"/>
      <c r="AB13" s="154"/>
      <c r="AC13" s="532">
        <v>470</v>
      </c>
      <c r="AD13" s="532"/>
      <c r="AE13" s="532"/>
      <c r="AF13" s="532"/>
      <c r="AG13" s="532"/>
      <c r="AH13" s="532"/>
      <c r="AI13" s="532"/>
      <c r="AJ13" s="532"/>
      <c r="AK13" s="532"/>
      <c r="AL13" s="153"/>
      <c r="AM13" s="153"/>
      <c r="AN13" s="153"/>
      <c r="AO13" s="153"/>
      <c r="AP13" s="153"/>
      <c r="AQ13" s="532">
        <v>469</v>
      </c>
      <c r="AR13" s="532"/>
      <c r="AS13" s="532"/>
      <c r="AT13" s="532"/>
      <c r="AU13" s="532"/>
      <c r="AV13" s="532"/>
      <c r="AW13" s="532"/>
      <c r="AX13" s="532"/>
      <c r="AY13" s="532"/>
      <c r="AZ13" s="73"/>
      <c r="BA13" s="73"/>
      <c r="BB13" s="153"/>
      <c r="BC13" s="153"/>
      <c r="BD13" s="153"/>
      <c r="BE13" s="532">
        <v>421</v>
      </c>
      <c r="BF13" s="532"/>
      <c r="BG13" s="532"/>
      <c r="BH13" s="532"/>
      <c r="BI13" s="532"/>
      <c r="BJ13" s="532"/>
      <c r="BK13" s="532"/>
      <c r="BL13" s="532"/>
      <c r="BM13" s="532"/>
      <c r="BN13" s="151"/>
      <c r="BO13" s="151"/>
      <c r="BP13" s="151"/>
      <c r="BQ13" s="151"/>
      <c r="BR13" s="151"/>
      <c r="BS13" s="385" t="s">
        <v>99</v>
      </c>
      <c r="BT13" s="385"/>
      <c r="BU13" s="385"/>
      <c r="BV13" s="385"/>
      <c r="BW13" s="385"/>
      <c r="BX13" s="385"/>
      <c r="BY13" s="385"/>
      <c r="BZ13" s="385"/>
      <c r="CA13" s="385"/>
      <c r="CB13" s="385"/>
      <c r="CC13" s="385"/>
      <c r="CD13" s="385"/>
      <c r="CE13" s="385"/>
      <c r="CF13" s="386"/>
      <c r="CG13" s="532">
        <v>987</v>
      </c>
      <c r="CH13" s="532"/>
      <c r="CI13" s="532"/>
      <c r="CJ13" s="532"/>
      <c r="CK13" s="532"/>
      <c r="CL13" s="532"/>
      <c r="CM13" s="532"/>
      <c r="CN13" s="532"/>
      <c r="CO13" s="532"/>
      <c r="CP13" s="68"/>
      <c r="CQ13" s="68"/>
      <c r="CR13" s="68"/>
      <c r="CS13" s="68"/>
      <c r="CT13" s="154"/>
      <c r="CU13" s="532">
        <v>504</v>
      </c>
      <c r="CV13" s="532"/>
      <c r="CW13" s="532"/>
      <c r="CX13" s="532"/>
      <c r="CY13" s="532"/>
      <c r="CZ13" s="532"/>
      <c r="DA13" s="532"/>
      <c r="DB13" s="532"/>
      <c r="DC13" s="532"/>
      <c r="DD13" s="153"/>
      <c r="DE13" s="153"/>
      <c r="DF13" s="153"/>
      <c r="DG13" s="153"/>
      <c r="DH13" s="153"/>
      <c r="DI13" s="153"/>
      <c r="DJ13" s="532">
        <v>483</v>
      </c>
      <c r="DK13" s="532"/>
      <c r="DL13" s="532"/>
      <c r="DM13" s="532"/>
      <c r="DN13" s="532"/>
      <c r="DO13" s="532"/>
      <c r="DP13" s="532"/>
      <c r="DQ13" s="532"/>
      <c r="DR13" s="532"/>
      <c r="DS13" s="153"/>
      <c r="DT13" s="153"/>
      <c r="DU13" s="153"/>
      <c r="DV13" s="153"/>
      <c r="DW13" s="153"/>
      <c r="DX13" s="532">
        <v>396</v>
      </c>
      <c r="DY13" s="532"/>
      <c r="DZ13" s="532"/>
      <c r="EA13" s="532"/>
      <c r="EB13" s="532"/>
      <c r="EC13" s="532"/>
      <c r="ED13" s="532"/>
      <c r="EE13" s="532"/>
      <c r="EF13" s="532"/>
      <c r="EG13" s="153"/>
      <c r="EH13" s="153"/>
      <c r="EI13" s="153"/>
      <c r="EJ13" s="153"/>
      <c r="EK13" s="67"/>
      <c r="ES13" s="75"/>
    </row>
    <row r="14" spans="1:149" ht="12.95" customHeight="1" x14ac:dyDescent="0.15">
      <c r="A14" s="385" t="s">
        <v>306</v>
      </c>
      <c r="B14" s="385"/>
      <c r="C14" s="385"/>
      <c r="D14" s="385"/>
      <c r="E14" s="385"/>
      <c r="F14" s="385"/>
      <c r="G14" s="385"/>
      <c r="H14" s="385"/>
      <c r="I14" s="385"/>
      <c r="J14" s="385"/>
      <c r="K14" s="385"/>
      <c r="L14" s="385"/>
      <c r="M14" s="385"/>
      <c r="N14" s="386"/>
      <c r="O14" s="534">
        <v>283</v>
      </c>
      <c r="P14" s="535"/>
      <c r="Q14" s="535"/>
      <c r="R14" s="535"/>
      <c r="S14" s="535"/>
      <c r="T14" s="535"/>
      <c r="U14" s="535"/>
      <c r="V14" s="535"/>
      <c r="W14" s="535"/>
      <c r="X14" s="68"/>
      <c r="Y14" s="68"/>
      <c r="Z14" s="68"/>
      <c r="AA14" s="68"/>
      <c r="AB14" s="154"/>
      <c r="AC14" s="532">
        <v>139</v>
      </c>
      <c r="AD14" s="532"/>
      <c r="AE14" s="532"/>
      <c r="AF14" s="532"/>
      <c r="AG14" s="532"/>
      <c r="AH14" s="532"/>
      <c r="AI14" s="532"/>
      <c r="AJ14" s="532"/>
      <c r="AK14" s="532"/>
      <c r="AL14" s="153"/>
      <c r="AM14" s="153"/>
      <c r="AN14" s="153"/>
      <c r="AO14" s="153"/>
      <c r="AP14" s="153"/>
      <c r="AQ14" s="532">
        <v>144</v>
      </c>
      <c r="AR14" s="532"/>
      <c r="AS14" s="532"/>
      <c r="AT14" s="532"/>
      <c r="AU14" s="532"/>
      <c r="AV14" s="532"/>
      <c r="AW14" s="532"/>
      <c r="AX14" s="532"/>
      <c r="AY14" s="532"/>
      <c r="AZ14" s="73"/>
      <c r="BA14" s="73"/>
      <c r="BB14" s="153"/>
      <c r="BC14" s="153"/>
      <c r="BD14" s="153"/>
      <c r="BE14" s="532">
        <v>166</v>
      </c>
      <c r="BF14" s="532"/>
      <c r="BG14" s="532"/>
      <c r="BH14" s="532"/>
      <c r="BI14" s="532"/>
      <c r="BJ14" s="532"/>
      <c r="BK14" s="532"/>
      <c r="BL14" s="532"/>
      <c r="BM14" s="532"/>
      <c r="BN14" s="153"/>
      <c r="BO14" s="153"/>
      <c r="BP14" s="153"/>
      <c r="BQ14" s="153"/>
      <c r="BR14" s="67"/>
      <c r="BS14" s="385" t="s">
        <v>98</v>
      </c>
      <c r="BT14" s="385"/>
      <c r="BU14" s="385"/>
      <c r="BV14" s="385"/>
      <c r="BW14" s="385"/>
      <c r="BX14" s="385"/>
      <c r="BY14" s="385"/>
      <c r="BZ14" s="385"/>
      <c r="CA14" s="385"/>
      <c r="CB14" s="385"/>
      <c r="CC14" s="385"/>
      <c r="CD14" s="385"/>
      <c r="CE14" s="385"/>
      <c r="CF14" s="386"/>
      <c r="CG14" s="532">
        <v>1258</v>
      </c>
      <c r="CH14" s="532"/>
      <c r="CI14" s="532"/>
      <c r="CJ14" s="532"/>
      <c r="CK14" s="532"/>
      <c r="CL14" s="532"/>
      <c r="CM14" s="532"/>
      <c r="CN14" s="532"/>
      <c r="CO14" s="532"/>
      <c r="CP14" s="68"/>
      <c r="CQ14" s="68"/>
      <c r="CR14" s="68"/>
      <c r="CS14" s="68"/>
      <c r="CT14" s="154"/>
      <c r="CU14" s="532">
        <v>617</v>
      </c>
      <c r="CV14" s="532"/>
      <c r="CW14" s="532"/>
      <c r="CX14" s="532"/>
      <c r="CY14" s="532"/>
      <c r="CZ14" s="532"/>
      <c r="DA14" s="532"/>
      <c r="DB14" s="532"/>
      <c r="DC14" s="532"/>
      <c r="DD14" s="153"/>
      <c r="DE14" s="153"/>
      <c r="DF14" s="153"/>
      <c r="DG14" s="153"/>
      <c r="DH14" s="153"/>
      <c r="DI14" s="153"/>
      <c r="DJ14" s="532">
        <v>641</v>
      </c>
      <c r="DK14" s="532"/>
      <c r="DL14" s="532"/>
      <c r="DM14" s="532"/>
      <c r="DN14" s="532"/>
      <c r="DO14" s="532"/>
      <c r="DP14" s="532"/>
      <c r="DQ14" s="532"/>
      <c r="DR14" s="532"/>
      <c r="DS14" s="153"/>
      <c r="DT14" s="153"/>
      <c r="DU14" s="153"/>
      <c r="DV14" s="153"/>
      <c r="DW14" s="153"/>
      <c r="DX14" s="532">
        <v>556</v>
      </c>
      <c r="DY14" s="532"/>
      <c r="DZ14" s="532"/>
      <c r="EA14" s="532"/>
      <c r="EB14" s="532"/>
      <c r="EC14" s="532"/>
      <c r="ED14" s="532"/>
      <c r="EE14" s="532"/>
      <c r="EF14" s="532"/>
      <c r="EG14" s="153"/>
      <c r="EH14" s="153"/>
      <c r="EI14" s="153"/>
      <c r="EJ14" s="153"/>
      <c r="EK14" s="67"/>
      <c r="ES14" s="75"/>
    </row>
    <row r="15" spans="1:149" ht="12.95" customHeight="1" x14ac:dyDescent="0.15">
      <c r="A15" s="385" t="s">
        <v>307</v>
      </c>
      <c r="B15" s="385"/>
      <c r="C15" s="385"/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6"/>
      <c r="O15" s="534">
        <v>327</v>
      </c>
      <c r="P15" s="535"/>
      <c r="Q15" s="535"/>
      <c r="R15" s="535"/>
      <c r="S15" s="535"/>
      <c r="T15" s="535"/>
      <c r="U15" s="535"/>
      <c r="V15" s="535"/>
      <c r="W15" s="535"/>
      <c r="X15" s="68"/>
      <c r="Y15" s="68"/>
      <c r="Z15" s="68"/>
      <c r="AA15" s="68"/>
      <c r="AB15" s="154"/>
      <c r="AC15" s="532">
        <v>153</v>
      </c>
      <c r="AD15" s="532"/>
      <c r="AE15" s="532"/>
      <c r="AF15" s="532"/>
      <c r="AG15" s="532"/>
      <c r="AH15" s="532"/>
      <c r="AI15" s="532"/>
      <c r="AJ15" s="532"/>
      <c r="AK15" s="532"/>
      <c r="AL15" s="153"/>
      <c r="AM15" s="153"/>
      <c r="AN15" s="153"/>
      <c r="AO15" s="153"/>
      <c r="AP15" s="153"/>
      <c r="AQ15" s="532">
        <v>174</v>
      </c>
      <c r="AR15" s="532"/>
      <c r="AS15" s="532"/>
      <c r="AT15" s="532"/>
      <c r="AU15" s="532"/>
      <c r="AV15" s="532"/>
      <c r="AW15" s="532"/>
      <c r="AX15" s="532"/>
      <c r="AY15" s="532"/>
      <c r="AZ15" s="73"/>
      <c r="BA15" s="73"/>
      <c r="BB15" s="153"/>
      <c r="BC15" s="153"/>
      <c r="BD15" s="153"/>
      <c r="BE15" s="532">
        <v>165</v>
      </c>
      <c r="BF15" s="532"/>
      <c r="BG15" s="532"/>
      <c r="BH15" s="532"/>
      <c r="BI15" s="532"/>
      <c r="BJ15" s="532"/>
      <c r="BK15" s="532"/>
      <c r="BL15" s="532"/>
      <c r="BM15" s="532"/>
      <c r="BN15" s="153"/>
      <c r="BO15" s="153"/>
      <c r="BP15" s="153"/>
      <c r="BQ15" s="153"/>
      <c r="BR15" s="67"/>
      <c r="BS15" s="385" t="s">
        <v>97</v>
      </c>
      <c r="BT15" s="385"/>
      <c r="BU15" s="385"/>
      <c r="BV15" s="385"/>
      <c r="BW15" s="385"/>
      <c r="BX15" s="385"/>
      <c r="BY15" s="385"/>
      <c r="BZ15" s="385"/>
      <c r="CA15" s="385"/>
      <c r="CB15" s="385"/>
      <c r="CC15" s="385"/>
      <c r="CD15" s="385"/>
      <c r="CE15" s="385"/>
      <c r="CF15" s="386"/>
      <c r="CG15" s="532">
        <v>623</v>
      </c>
      <c r="CH15" s="532"/>
      <c r="CI15" s="532"/>
      <c r="CJ15" s="532"/>
      <c r="CK15" s="532"/>
      <c r="CL15" s="532"/>
      <c r="CM15" s="532"/>
      <c r="CN15" s="532"/>
      <c r="CO15" s="532"/>
      <c r="CP15" s="68"/>
      <c r="CQ15" s="68"/>
      <c r="CR15" s="68"/>
      <c r="CS15" s="68"/>
      <c r="CT15" s="154"/>
      <c r="CU15" s="532">
        <v>312</v>
      </c>
      <c r="CV15" s="532"/>
      <c r="CW15" s="532"/>
      <c r="CX15" s="532"/>
      <c r="CY15" s="532"/>
      <c r="CZ15" s="532"/>
      <c r="DA15" s="532"/>
      <c r="DB15" s="532"/>
      <c r="DC15" s="532"/>
      <c r="DD15" s="153"/>
      <c r="DE15" s="153"/>
      <c r="DF15" s="153"/>
      <c r="DG15" s="153"/>
      <c r="DH15" s="153"/>
      <c r="DI15" s="153"/>
      <c r="DJ15" s="532">
        <v>311</v>
      </c>
      <c r="DK15" s="532"/>
      <c r="DL15" s="532"/>
      <c r="DM15" s="532"/>
      <c r="DN15" s="532"/>
      <c r="DO15" s="532"/>
      <c r="DP15" s="532"/>
      <c r="DQ15" s="532"/>
      <c r="DR15" s="532"/>
      <c r="DS15" s="153"/>
      <c r="DT15" s="153"/>
      <c r="DU15" s="153"/>
      <c r="DV15" s="153"/>
      <c r="DW15" s="153"/>
      <c r="DX15" s="532">
        <v>315</v>
      </c>
      <c r="DY15" s="532"/>
      <c r="DZ15" s="532"/>
      <c r="EA15" s="532"/>
      <c r="EB15" s="532"/>
      <c r="EC15" s="532"/>
      <c r="ED15" s="532"/>
      <c r="EE15" s="532"/>
      <c r="EF15" s="532"/>
      <c r="EG15" s="153"/>
      <c r="EH15" s="153"/>
      <c r="EI15" s="153"/>
      <c r="EJ15" s="153"/>
      <c r="EK15" s="67"/>
      <c r="ES15" s="75"/>
    </row>
    <row r="16" spans="1:149" ht="12.95" customHeight="1" x14ac:dyDescent="0.15">
      <c r="A16" s="385" t="s">
        <v>308</v>
      </c>
      <c r="B16" s="385"/>
      <c r="C16" s="385"/>
      <c r="D16" s="385"/>
      <c r="E16" s="385"/>
      <c r="F16" s="385"/>
      <c r="G16" s="385"/>
      <c r="H16" s="385"/>
      <c r="I16" s="385"/>
      <c r="J16" s="385"/>
      <c r="K16" s="385"/>
      <c r="L16" s="385"/>
      <c r="M16" s="385"/>
      <c r="N16" s="386"/>
      <c r="O16" s="534">
        <v>789</v>
      </c>
      <c r="P16" s="535"/>
      <c r="Q16" s="535"/>
      <c r="R16" s="535"/>
      <c r="S16" s="535"/>
      <c r="T16" s="535"/>
      <c r="U16" s="535"/>
      <c r="V16" s="535"/>
      <c r="W16" s="535"/>
      <c r="X16" s="68"/>
      <c r="Y16" s="68"/>
      <c r="Z16" s="68"/>
      <c r="AA16" s="68"/>
      <c r="AB16" s="154"/>
      <c r="AC16" s="532">
        <v>370</v>
      </c>
      <c r="AD16" s="532"/>
      <c r="AE16" s="532"/>
      <c r="AF16" s="532"/>
      <c r="AG16" s="532"/>
      <c r="AH16" s="532"/>
      <c r="AI16" s="532"/>
      <c r="AJ16" s="532"/>
      <c r="AK16" s="532"/>
      <c r="AL16" s="153"/>
      <c r="AM16" s="153"/>
      <c r="AN16" s="153"/>
      <c r="AO16" s="153"/>
      <c r="AP16" s="153"/>
      <c r="AQ16" s="532">
        <v>419</v>
      </c>
      <c r="AR16" s="532"/>
      <c r="AS16" s="532"/>
      <c r="AT16" s="532"/>
      <c r="AU16" s="532"/>
      <c r="AV16" s="532"/>
      <c r="AW16" s="532"/>
      <c r="AX16" s="532"/>
      <c r="AY16" s="532"/>
      <c r="AZ16" s="73"/>
      <c r="BA16" s="73"/>
      <c r="BB16" s="153"/>
      <c r="BC16" s="153"/>
      <c r="BD16" s="153"/>
      <c r="BE16" s="532">
        <v>355</v>
      </c>
      <c r="BF16" s="532"/>
      <c r="BG16" s="532"/>
      <c r="BH16" s="532"/>
      <c r="BI16" s="532"/>
      <c r="BJ16" s="532"/>
      <c r="BK16" s="532"/>
      <c r="BL16" s="532"/>
      <c r="BM16" s="532"/>
      <c r="BN16" s="153"/>
      <c r="BO16" s="153"/>
      <c r="BP16" s="153"/>
      <c r="BQ16" s="153"/>
      <c r="BR16" s="67"/>
      <c r="BS16" s="385" t="s">
        <v>96</v>
      </c>
      <c r="BT16" s="385"/>
      <c r="BU16" s="385"/>
      <c r="BV16" s="385"/>
      <c r="BW16" s="385"/>
      <c r="BX16" s="385"/>
      <c r="BY16" s="385"/>
      <c r="BZ16" s="385"/>
      <c r="CA16" s="385"/>
      <c r="CB16" s="385"/>
      <c r="CC16" s="385"/>
      <c r="CD16" s="385"/>
      <c r="CE16" s="385"/>
      <c r="CF16" s="386"/>
      <c r="CG16" s="532">
        <v>836</v>
      </c>
      <c r="CH16" s="532"/>
      <c r="CI16" s="532"/>
      <c r="CJ16" s="532"/>
      <c r="CK16" s="532"/>
      <c r="CL16" s="532"/>
      <c r="CM16" s="532"/>
      <c r="CN16" s="532"/>
      <c r="CO16" s="532"/>
      <c r="CP16" s="68"/>
      <c r="CQ16" s="68"/>
      <c r="CR16" s="68"/>
      <c r="CS16" s="68"/>
      <c r="CT16" s="154"/>
      <c r="CU16" s="532">
        <v>418</v>
      </c>
      <c r="CV16" s="532"/>
      <c r="CW16" s="532"/>
      <c r="CX16" s="532"/>
      <c r="CY16" s="532"/>
      <c r="CZ16" s="532"/>
      <c r="DA16" s="532"/>
      <c r="DB16" s="532"/>
      <c r="DC16" s="532"/>
      <c r="DD16" s="153"/>
      <c r="DE16" s="153"/>
      <c r="DF16" s="153"/>
      <c r="DG16" s="153"/>
      <c r="DH16" s="153"/>
      <c r="DI16" s="153"/>
      <c r="DJ16" s="532">
        <v>418</v>
      </c>
      <c r="DK16" s="532"/>
      <c r="DL16" s="532"/>
      <c r="DM16" s="532"/>
      <c r="DN16" s="532"/>
      <c r="DO16" s="532"/>
      <c r="DP16" s="532"/>
      <c r="DQ16" s="532"/>
      <c r="DR16" s="532"/>
      <c r="DS16" s="153"/>
      <c r="DT16" s="153"/>
      <c r="DU16" s="153"/>
      <c r="DV16" s="153"/>
      <c r="DW16" s="153"/>
      <c r="DX16" s="532">
        <v>467</v>
      </c>
      <c r="DY16" s="532"/>
      <c r="DZ16" s="532"/>
      <c r="EA16" s="532"/>
      <c r="EB16" s="532"/>
      <c r="EC16" s="532"/>
      <c r="ED16" s="532"/>
      <c r="EE16" s="532"/>
      <c r="EF16" s="532"/>
      <c r="EG16" s="153"/>
      <c r="EH16" s="153"/>
      <c r="EI16" s="153"/>
      <c r="EJ16" s="153"/>
      <c r="EK16" s="67"/>
      <c r="ES16" s="75"/>
    </row>
    <row r="17" spans="1:149" ht="12.95" customHeight="1" x14ac:dyDescent="0.15">
      <c r="A17" s="385" t="s">
        <v>309</v>
      </c>
      <c r="B17" s="385"/>
      <c r="C17" s="385"/>
      <c r="D17" s="385"/>
      <c r="E17" s="385"/>
      <c r="F17" s="385"/>
      <c r="G17" s="385"/>
      <c r="H17" s="385"/>
      <c r="I17" s="385"/>
      <c r="J17" s="385"/>
      <c r="K17" s="385"/>
      <c r="L17" s="385"/>
      <c r="M17" s="385"/>
      <c r="N17" s="386"/>
      <c r="O17" s="534">
        <v>434</v>
      </c>
      <c r="P17" s="535"/>
      <c r="Q17" s="535"/>
      <c r="R17" s="535"/>
      <c r="S17" s="535"/>
      <c r="T17" s="535"/>
      <c r="U17" s="535"/>
      <c r="V17" s="535"/>
      <c r="W17" s="535"/>
      <c r="X17" s="68"/>
      <c r="Y17" s="68"/>
      <c r="Z17" s="68"/>
      <c r="AA17" s="68"/>
      <c r="AB17" s="154"/>
      <c r="AC17" s="532">
        <v>210</v>
      </c>
      <c r="AD17" s="532"/>
      <c r="AE17" s="532"/>
      <c r="AF17" s="532"/>
      <c r="AG17" s="532"/>
      <c r="AH17" s="532"/>
      <c r="AI17" s="532"/>
      <c r="AJ17" s="532"/>
      <c r="AK17" s="532"/>
      <c r="AL17" s="153"/>
      <c r="AM17" s="153"/>
      <c r="AN17" s="153"/>
      <c r="AO17" s="153"/>
      <c r="AP17" s="153"/>
      <c r="AQ17" s="532">
        <v>224</v>
      </c>
      <c r="AR17" s="532"/>
      <c r="AS17" s="532"/>
      <c r="AT17" s="532"/>
      <c r="AU17" s="532"/>
      <c r="AV17" s="532"/>
      <c r="AW17" s="532"/>
      <c r="AX17" s="532"/>
      <c r="AY17" s="532"/>
      <c r="AZ17" s="73"/>
      <c r="BA17" s="73"/>
      <c r="BB17" s="153"/>
      <c r="BC17" s="153"/>
      <c r="BD17" s="153"/>
      <c r="BE17" s="532">
        <v>226</v>
      </c>
      <c r="BF17" s="532"/>
      <c r="BG17" s="532"/>
      <c r="BH17" s="532"/>
      <c r="BI17" s="532"/>
      <c r="BJ17" s="532"/>
      <c r="BK17" s="532"/>
      <c r="BL17" s="532"/>
      <c r="BM17" s="532"/>
      <c r="BN17" s="153"/>
      <c r="BO17" s="153"/>
      <c r="BP17" s="153"/>
      <c r="BQ17" s="153"/>
      <c r="BR17" s="67"/>
      <c r="BS17" s="383" t="s">
        <v>95</v>
      </c>
      <c r="BT17" s="383"/>
      <c r="BU17" s="383"/>
      <c r="BV17" s="383"/>
      <c r="BW17" s="383"/>
      <c r="BX17" s="383"/>
      <c r="BY17" s="383"/>
      <c r="BZ17" s="383"/>
      <c r="CA17" s="383"/>
      <c r="CB17" s="383"/>
      <c r="CC17" s="383"/>
      <c r="CD17" s="383"/>
      <c r="CE17" s="383"/>
      <c r="CF17" s="384"/>
      <c r="CG17" s="529">
        <f>SUM(CG8:CO16)</f>
        <v>27327</v>
      </c>
      <c r="CH17" s="529"/>
      <c r="CI17" s="529"/>
      <c r="CJ17" s="529"/>
      <c r="CK17" s="529"/>
      <c r="CL17" s="529"/>
      <c r="CM17" s="529"/>
      <c r="CN17" s="529"/>
      <c r="CO17" s="529"/>
      <c r="CP17" s="63"/>
      <c r="CQ17" s="63"/>
      <c r="CR17" s="63"/>
      <c r="CS17" s="63"/>
      <c r="CT17" s="531"/>
      <c r="CU17" s="529">
        <f>SUM(CU8:DC16)</f>
        <v>13671</v>
      </c>
      <c r="CV17" s="529"/>
      <c r="CW17" s="529"/>
      <c r="CX17" s="529"/>
      <c r="CY17" s="529"/>
      <c r="CZ17" s="529"/>
      <c r="DA17" s="529"/>
      <c r="DB17" s="529"/>
      <c r="DC17" s="529"/>
      <c r="DD17" s="63"/>
      <c r="DE17" s="63"/>
      <c r="DF17" s="63"/>
      <c r="DG17" s="63"/>
      <c r="DH17" s="63"/>
      <c r="DI17" s="536"/>
      <c r="DJ17" s="529">
        <f>SUM(DJ8:DR16)</f>
        <v>13656</v>
      </c>
      <c r="DK17" s="529"/>
      <c r="DL17" s="529"/>
      <c r="DM17" s="529"/>
      <c r="DN17" s="529"/>
      <c r="DO17" s="529"/>
      <c r="DP17" s="529"/>
      <c r="DQ17" s="529"/>
      <c r="DR17" s="529"/>
      <c r="DS17" s="63"/>
      <c r="DT17" s="63"/>
      <c r="DU17" s="63"/>
      <c r="DV17" s="63"/>
      <c r="DW17" s="536"/>
      <c r="DX17" s="529">
        <f>SUM(DX8:EF16)</f>
        <v>12324</v>
      </c>
      <c r="DY17" s="529"/>
      <c r="DZ17" s="529"/>
      <c r="EA17" s="529"/>
      <c r="EB17" s="529"/>
      <c r="EC17" s="529"/>
      <c r="ED17" s="529"/>
      <c r="EE17" s="529"/>
      <c r="EF17" s="529"/>
      <c r="EG17" s="63"/>
      <c r="EH17" s="63"/>
      <c r="EI17" s="63"/>
      <c r="EJ17" s="63"/>
      <c r="EK17" s="67"/>
      <c r="ES17" s="75"/>
    </row>
    <row r="18" spans="1:149" ht="12.95" customHeight="1" x14ac:dyDescent="0.15">
      <c r="A18" s="385" t="s">
        <v>310</v>
      </c>
      <c r="B18" s="385"/>
      <c r="C18" s="385"/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6"/>
      <c r="O18" s="534">
        <v>1133</v>
      </c>
      <c r="P18" s="535"/>
      <c r="Q18" s="535"/>
      <c r="R18" s="535"/>
      <c r="S18" s="535"/>
      <c r="T18" s="535"/>
      <c r="U18" s="535"/>
      <c r="V18" s="535"/>
      <c r="W18" s="535"/>
      <c r="X18" s="68"/>
      <c r="Y18" s="68"/>
      <c r="Z18" s="68"/>
      <c r="AA18" s="68"/>
      <c r="AB18" s="154"/>
      <c r="AC18" s="532">
        <v>547</v>
      </c>
      <c r="AD18" s="532"/>
      <c r="AE18" s="532"/>
      <c r="AF18" s="532"/>
      <c r="AG18" s="532"/>
      <c r="AH18" s="532"/>
      <c r="AI18" s="532"/>
      <c r="AJ18" s="532"/>
      <c r="AK18" s="532"/>
      <c r="AL18" s="153"/>
      <c r="AM18" s="153"/>
      <c r="AN18" s="153"/>
      <c r="AO18" s="153"/>
      <c r="AP18" s="153"/>
      <c r="AQ18" s="532">
        <v>586</v>
      </c>
      <c r="AR18" s="532"/>
      <c r="AS18" s="532"/>
      <c r="AT18" s="532"/>
      <c r="AU18" s="532"/>
      <c r="AV18" s="532"/>
      <c r="AW18" s="532"/>
      <c r="AX18" s="532"/>
      <c r="AY18" s="532"/>
      <c r="AZ18" s="73"/>
      <c r="BA18" s="73"/>
      <c r="BB18" s="153"/>
      <c r="BC18" s="153"/>
      <c r="BD18" s="153"/>
      <c r="BE18" s="532">
        <v>550</v>
      </c>
      <c r="BF18" s="532"/>
      <c r="BG18" s="532"/>
      <c r="BH18" s="532"/>
      <c r="BI18" s="532"/>
      <c r="BJ18" s="532"/>
      <c r="BK18" s="532"/>
      <c r="BL18" s="532"/>
      <c r="BM18" s="532"/>
      <c r="BN18" s="153"/>
      <c r="BO18" s="153"/>
      <c r="BP18" s="153"/>
      <c r="BQ18" s="153"/>
      <c r="BR18" s="67"/>
      <c r="BS18" s="184"/>
      <c r="BT18" s="184"/>
      <c r="BU18" s="184"/>
      <c r="BV18" s="184"/>
      <c r="BW18" s="184"/>
      <c r="BX18" s="184"/>
      <c r="BY18" s="184"/>
      <c r="BZ18" s="184"/>
      <c r="CA18" s="184"/>
      <c r="CB18" s="184"/>
      <c r="CC18" s="184"/>
      <c r="CD18" s="184"/>
      <c r="CE18" s="184"/>
      <c r="CF18" s="28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74"/>
      <c r="ES18" s="75"/>
    </row>
    <row r="19" spans="1:149" ht="12.95" customHeight="1" x14ac:dyDescent="0.15">
      <c r="A19" s="385" t="s">
        <v>311</v>
      </c>
      <c r="B19" s="385"/>
      <c r="C19" s="385"/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386"/>
      <c r="O19" s="534">
        <v>515</v>
      </c>
      <c r="P19" s="535"/>
      <c r="Q19" s="535"/>
      <c r="R19" s="535"/>
      <c r="S19" s="535"/>
      <c r="T19" s="535"/>
      <c r="U19" s="535"/>
      <c r="V19" s="535"/>
      <c r="W19" s="535"/>
      <c r="X19" s="68"/>
      <c r="Y19" s="68"/>
      <c r="Z19" s="68"/>
      <c r="AA19" s="68"/>
      <c r="AB19" s="154"/>
      <c r="AC19" s="532">
        <v>249</v>
      </c>
      <c r="AD19" s="532"/>
      <c r="AE19" s="532"/>
      <c r="AF19" s="532"/>
      <c r="AG19" s="532"/>
      <c r="AH19" s="532"/>
      <c r="AI19" s="532"/>
      <c r="AJ19" s="532"/>
      <c r="AK19" s="532"/>
      <c r="AL19" s="153"/>
      <c r="AM19" s="153"/>
      <c r="AN19" s="153"/>
      <c r="AO19" s="153"/>
      <c r="AP19" s="153"/>
      <c r="AQ19" s="532">
        <v>266</v>
      </c>
      <c r="AR19" s="532"/>
      <c r="AS19" s="532"/>
      <c r="AT19" s="532"/>
      <c r="AU19" s="532"/>
      <c r="AV19" s="532"/>
      <c r="AW19" s="532"/>
      <c r="AX19" s="532"/>
      <c r="AY19" s="532"/>
      <c r="AZ19" s="73"/>
      <c r="BA19" s="73"/>
      <c r="BB19" s="153"/>
      <c r="BC19" s="153"/>
      <c r="BD19" s="153"/>
      <c r="BE19" s="532">
        <v>269</v>
      </c>
      <c r="BF19" s="532"/>
      <c r="BG19" s="532"/>
      <c r="BH19" s="532"/>
      <c r="BI19" s="532"/>
      <c r="BJ19" s="532"/>
      <c r="BK19" s="532"/>
      <c r="BL19" s="532"/>
      <c r="BM19" s="532"/>
      <c r="BN19" s="153"/>
      <c r="BO19" s="153"/>
      <c r="BP19" s="153"/>
      <c r="BQ19" s="153"/>
      <c r="BR19" s="67"/>
      <c r="BS19" s="385" t="s">
        <v>94</v>
      </c>
      <c r="BT19" s="385"/>
      <c r="BU19" s="385"/>
      <c r="BV19" s="385"/>
      <c r="BW19" s="385"/>
      <c r="BX19" s="385"/>
      <c r="BY19" s="385"/>
      <c r="BZ19" s="385"/>
      <c r="CA19" s="385"/>
      <c r="CB19" s="385"/>
      <c r="CC19" s="385"/>
      <c r="CD19" s="385"/>
      <c r="CE19" s="385"/>
      <c r="CF19" s="386"/>
      <c r="CG19" s="532">
        <v>3633</v>
      </c>
      <c r="CH19" s="532"/>
      <c r="CI19" s="532"/>
      <c r="CJ19" s="532"/>
      <c r="CK19" s="532"/>
      <c r="CL19" s="532"/>
      <c r="CM19" s="532"/>
      <c r="CN19" s="532"/>
      <c r="CO19" s="532"/>
      <c r="CP19" s="68"/>
      <c r="CQ19" s="68"/>
      <c r="CR19" s="68"/>
      <c r="CS19" s="68"/>
      <c r="CT19" s="154"/>
      <c r="CU19" s="532">
        <v>1864</v>
      </c>
      <c r="CV19" s="532"/>
      <c r="CW19" s="532"/>
      <c r="CX19" s="532"/>
      <c r="CY19" s="532"/>
      <c r="CZ19" s="532"/>
      <c r="DA19" s="532"/>
      <c r="DB19" s="532"/>
      <c r="DC19" s="532"/>
      <c r="DD19" s="153"/>
      <c r="DE19" s="153"/>
      <c r="DF19" s="153"/>
      <c r="DG19" s="153"/>
      <c r="DH19" s="153"/>
      <c r="DI19" s="153"/>
      <c r="DJ19" s="532">
        <v>1769</v>
      </c>
      <c r="DK19" s="532"/>
      <c r="DL19" s="532"/>
      <c r="DM19" s="532"/>
      <c r="DN19" s="532"/>
      <c r="DO19" s="532"/>
      <c r="DP19" s="532"/>
      <c r="DQ19" s="532"/>
      <c r="DR19" s="532"/>
      <c r="DS19" s="153"/>
      <c r="DT19" s="153"/>
      <c r="DU19" s="153"/>
      <c r="DV19" s="153"/>
      <c r="DW19" s="153"/>
      <c r="DX19" s="532">
        <v>1611</v>
      </c>
      <c r="DY19" s="532"/>
      <c r="DZ19" s="532"/>
      <c r="EA19" s="532"/>
      <c r="EB19" s="532"/>
      <c r="EC19" s="532"/>
      <c r="ED19" s="532"/>
      <c r="EE19" s="532"/>
      <c r="EF19" s="532"/>
      <c r="EG19" s="153"/>
      <c r="EH19" s="153"/>
      <c r="EI19" s="153"/>
      <c r="EJ19" s="153"/>
      <c r="EK19" s="67"/>
      <c r="ES19" s="75"/>
    </row>
    <row r="20" spans="1:149" ht="12.95" customHeight="1" x14ac:dyDescent="0.15">
      <c r="A20" s="385" t="s">
        <v>312</v>
      </c>
      <c r="B20" s="385"/>
      <c r="C20" s="385"/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6"/>
      <c r="O20" s="534">
        <v>822</v>
      </c>
      <c r="P20" s="535"/>
      <c r="Q20" s="535"/>
      <c r="R20" s="535"/>
      <c r="S20" s="535"/>
      <c r="T20" s="535"/>
      <c r="U20" s="535"/>
      <c r="V20" s="535"/>
      <c r="W20" s="535"/>
      <c r="X20" s="68"/>
      <c r="Y20" s="68"/>
      <c r="Z20" s="68"/>
      <c r="AA20" s="68"/>
      <c r="AB20" s="154"/>
      <c r="AC20" s="532">
        <v>411</v>
      </c>
      <c r="AD20" s="532"/>
      <c r="AE20" s="532"/>
      <c r="AF20" s="532"/>
      <c r="AG20" s="532"/>
      <c r="AH20" s="532"/>
      <c r="AI20" s="532"/>
      <c r="AJ20" s="532"/>
      <c r="AK20" s="532"/>
      <c r="AL20" s="153"/>
      <c r="AM20" s="153"/>
      <c r="AN20" s="153"/>
      <c r="AO20" s="153"/>
      <c r="AP20" s="153"/>
      <c r="AQ20" s="532">
        <v>411</v>
      </c>
      <c r="AR20" s="532"/>
      <c r="AS20" s="532"/>
      <c r="AT20" s="532"/>
      <c r="AU20" s="532"/>
      <c r="AV20" s="532"/>
      <c r="AW20" s="532"/>
      <c r="AX20" s="532"/>
      <c r="AY20" s="532"/>
      <c r="AZ20" s="73"/>
      <c r="BA20" s="73"/>
      <c r="BB20" s="153"/>
      <c r="BC20" s="153"/>
      <c r="BD20" s="153"/>
      <c r="BE20" s="532">
        <v>387</v>
      </c>
      <c r="BF20" s="532"/>
      <c r="BG20" s="532"/>
      <c r="BH20" s="532"/>
      <c r="BI20" s="532"/>
      <c r="BJ20" s="532"/>
      <c r="BK20" s="532"/>
      <c r="BL20" s="532"/>
      <c r="BM20" s="532"/>
      <c r="BN20" s="153"/>
      <c r="BO20" s="153"/>
      <c r="BP20" s="153"/>
      <c r="BQ20" s="153"/>
      <c r="BR20" s="67"/>
      <c r="BS20" s="385" t="s">
        <v>93</v>
      </c>
      <c r="BT20" s="385"/>
      <c r="BU20" s="385"/>
      <c r="BV20" s="385"/>
      <c r="BW20" s="385"/>
      <c r="BX20" s="385"/>
      <c r="BY20" s="385"/>
      <c r="BZ20" s="385"/>
      <c r="CA20" s="385"/>
      <c r="CB20" s="385"/>
      <c r="CC20" s="385"/>
      <c r="CD20" s="385"/>
      <c r="CE20" s="385"/>
      <c r="CF20" s="386"/>
      <c r="CG20" s="532">
        <v>3696</v>
      </c>
      <c r="CH20" s="532"/>
      <c r="CI20" s="532"/>
      <c r="CJ20" s="532"/>
      <c r="CK20" s="532"/>
      <c r="CL20" s="532"/>
      <c r="CM20" s="532"/>
      <c r="CN20" s="532"/>
      <c r="CO20" s="532"/>
      <c r="CP20" s="68"/>
      <c r="CQ20" s="68"/>
      <c r="CR20" s="68"/>
      <c r="CS20" s="68"/>
      <c r="CT20" s="154"/>
      <c r="CU20" s="532">
        <v>1875</v>
      </c>
      <c r="CV20" s="532"/>
      <c r="CW20" s="532"/>
      <c r="CX20" s="532"/>
      <c r="CY20" s="532"/>
      <c r="CZ20" s="532"/>
      <c r="DA20" s="532"/>
      <c r="DB20" s="532"/>
      <c r="DC20" s="532"/>
      <c r="DD20" s="153"/>
      <c r="DE20" s="153"/>
      <c r="DF20" s="153"/>
      <c r="DG20" s="153"/>
      <c r="DH20" s="153"/>
      <c r="DI20" s="153"/>
      <c r="DJ20" s="532">
        <v>1821</v>
      </c>
      <c r="DK20" s="532"/>
      <c r="DL20" s="532"/>
      <c r="DM20" s="532"/>
      <c r="DN20" s="532"/>
      <c r="DO20" s="532"/>
      <c r="DP20" s="532"/>
      <c r="DQ20" s="532"/>
      <c r="DR20" s="532"/>
      <c r="DS20" s="153"/>
      <c r="DT20" s="153"/>
      <c r="DU20" s="153"/>
      <c r="DV20" s="153"/>
      <c r="DW20" s="153"/>
      <c r="DX20" s="532">
        <v>1731</v>
      </c>
      <c r="DY20" s="532"/>
      <c r="DZ20" s="532"/>
      <c r="EA20" s="532"/>
      <c r="EB20" s="532"/>
      <c r="EC20" s="532"/>
      <c r="ED20" s="532"/>
      <c r="EE20" s="532"/>
      <c r="EF20" s="532"/>
      <c r="EG20" s="153"/>
      <c r="EH20" s="153"/>
      <c r="EI20" s="153"/>
      <c r="EJ20" s="153"/>
      <c r="EK20" s="67"/>
      <c r="ES20" s="75"/>
    </row>
    <row r="21" spans="1:149" ht="12.95" customHeight="1" x14ac:dyDescent="0.15">
      <c r="A21" s="385" t="s">
        <v>313</v>
      </c>
      <c r="B21" s="385"/>
      <c r="C21" s="385"/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6"/>
      <c r="O21" s="534">
        <v>1152</v>
      </c>
      <c r="P21" s="535"/>
      <c r="Q21" s="535"/>
      <c r="R21" s="535"/>
      <c r="S21" s="535"/>
      <c r="T21" s="535"/>
      <c r="U21" s="535"/>
      <c r="V21" s="535"/>
      <c r="W21" s="535"/>
      <c r="X21" s="68"/>
      <c r="Y21" s="68"/>
      <c r="Z21" s="68"/>
      <c r="AA21" s="68"/>
      <c r="AB21" s="154"/>
      <c r="AC21" s="532">
        <v>548</v>
      </c>
      <c r="AD21" s="532"/>
      <c r="AE21" s="532"/>
      <c r="AF21" s="532"/>
      <c r="AG21" s="532"/>
      <c r="AH21" s="532"/>
      <c r="AI21" s="532"/>
      <c r="AJ21" s="532"/>
      <c r="AK21" s="532"/>
      <c r="AL21" s="153"/>
      <c r="AM21" s="153"/>
      <c r="AN21" s="153"/>
      <c r="AO21" s="153"/>
      <c r="AP21" s="153"/>
      <c r="AQ21" s="532">
        <v>604</v>
      </c>
      <c r="AR21" s="532"/>
      <c r="AS21" s="532"/>
      <c r="AT21" s="532"/>
      <c r="AU21" s="532"/>
      <c r="AV21" s="532"/>
      <c r="AW21" s="532"/>
      <c r="AX21" s="532"/>
      <c r="AY21" s="532"/>
      <c r="AZ21" s="73"/>
      <c r="BA21" s="73"/>
      <c r="BB21" s="153"/>
      <c r="BC21" s="153"/>
      <c r="BD21" s="153"/>
      <c r="BE21" s="532">
        <v>513</v>
      </c>
      <c r="BF21" s="532"/>
      <c r="BG21" s="532"/>
      <c r="BH21" s="532"/>
      <c r="BI21" s="532"/>
      <c r="BJ21" s="532"/>
      <c r="BK21" s="532"/>
      <c r="BL21" s="532"/>
      <c r="BM21" s="532"/>
      <c r="BN21" s="153"/>
      <c r="BO21" s="153"/>
      <c r="BP21" s="153"/>
      <c r="BQ21" s="153"/>
      <c r="BR21" s="67"/>
      <c r="BS21" s="383" t="s">
        <v>92</v>
      </c>
      <c r="BT21" s="383"/>
      <c r="BU21" s="383"/>
      <c r="BV21" s="383"/>
      <c r="BW21" s="383"/>
      <c r="BX21" s="383"/>
      <c r="BY21" s="383"/>
      <c r="BZ21" s="383"/>
      <c r="CA21" s="383"/>
      <c r="CB21" s="383"/>
      <c r="CC21" s="383"/>
      <c r="CD21" s="383"/>
      <c r="CE21" s="383"/>
      <c r="CF21" s="384"/>
      <c r="CG21" s="529">
        <f>SUM(CG19:CO20)</f>
        <v>7329</v>
      </c>
      <c r="CH21" s="529"/>
      <c r="CI21" s="529"/>
      <c r="CJ21" s="529"/>
      <c r="CK21" s="529"/>
      <c r="CL21" s="529"/>
      <c r="CM21" s="529"/>
      <c r="CN21" s="529"/>
      <c r="CO21" s="529"/>
      <c r="CP21" s="63"/>
      <c r="CQ21" s="63"/>
      <c r="CR21" s="63"/>
      <c r="CS21" s="63"/>
      <c r="CT21" s="531"/>
      <c r="CU21" s="529">
        <f>SUM(CU19:DC20)</f>
        <v>3739</v>
      </c>
      <c r="CV21" s="529"/>
      <c r="CW21" s="529"/>
      <c r="CX21" s="529"/>
      <c r="CY21" s="529"/>
      <c r="CZ21" s="529"/>
      <c r="DA21" s="529"/>
      <c r="DB21" s="529"/>
      <c r="DC21" s="529"/>
      <c r="DD21" s="63"/>
      <c r="DE21" s="63"/>
      <c r="DF21" s="63"/>
      <c r="DG21" s="63"/>
      <c r="DH21" s="63"/>
      <c r="DI21" s="536"/>
      <c r="DJ21" s="529">
        <f>SUM(DJ19:DR20)</f>
        <v>3590</v>
      </c>
      <c r="DK21" s="529"/>
      <c r="DL21" s="529"/>
      <c r="DM21" s="529"/>
      <c r="DN21" s="529"/>
      <c r="DO21" s="529"/>
      <c r="DP21" s="529"/>
      <c r="DQ21" s="529"/>
      <c r="DR21" s="529"/>
      <c r="DS21" s="63"/>
      <c r="DT21" s="63"/>
      <c r="DU21" s="63"/>
      <c r="DV21" s="63"/>
      <c r="DW21" s="536"/>
      <c r="DX21" s="529">
        <f>SUM(DX19:EF20)</f>
        <v>3342</v>
      </c>
      <c r="DY21" s="529"/>
      <c r="DZ21" s="529"/>
      <c r="EA21" s="529"/>
      <c r="EB21" s="529"/>
      <c r="EC21" s="529"/>
      <c r="ED21" s="529"/>
      <c r="EE21" s="529"/>
      <c r="EF21" s="529"/>
      <c r="EG21" s="63"/>
      <c r="EH21" s="63"/>
      <c r="EI21" s="63"/>
      <c r="EJ21" s="63"/>
      <c r="EK21" s="67"/>
      <c r="ES21" s="75"/>
    </row>
    <row r="22" spans="1:149" ht="12.95" customHeight="1" x14ac:dyDescent="0.15">
      <c r="A22" s="385" t="s">
        <v>314</v>
      </c>
      <c r="B22" s="385"/>
      <c r="C22" s="385"/>
      <c r="D22" s="385"/>
      <c r="E22" s="385"/>
      <c r="F22" s="385"/>
      <c r="G22" s="385"/>
      <c r="H22" s="385"/>
      <c r="I22" s="385"/>
      <c r="J22" s="385"/>
      <c r="K22" s="385"/>
      <c r="L22" s="385"/>
      <c r="M22" s="385"/>
      <c r="N22" s="386"/>
      <c r="O22" s="534">
        <v>947</v>
      </c>
      <c r="P22" s="535"/>
      <c r="Q22" s="535"/>
      <c r="R22" s="535"/>
      <c r="S22" s="535"/>
      <c r="T22" s="535"/>
      <c r="U22" s="535"/>
      <c r="V22" s="535"/>
      <c r="W22" s="535"/>
      <c r="X22" s="68"/>
      <c r="Y22" s="68"/>
      <c r="Z22" s="68"/>
      <c r="AA22" s="68"/>
      <c r="AB22" s="154"/>
      <c r="AC22" s="532">
        <v>447</v>
      </c>
      <c r="AD22" s="532"/>
      <c r="AE22" s="532"/>
      <c r="AF22" s="532"/>
      <c r="AG22" s="532"/>
      <c r="AH22" s="532"/>
      <c r="AI22" s="532"/>
      <c r="AJ22" s="532"/>
      <c r="AK22" s="532"/>
      <c r="AL22" s="153"/>
      <c r="AM22" s="153"/>
      <c r="AN22" s="153"/>
      <c r="AO22" s="153"/>
      <c r="AP22" s="153"/>
      <c r="AQ22" s="532">
        <v>500</v>
      </c>
      <c r="AR22" s="532"/>
      <c r="AS22" s="532"/>
      <c r="AT22" s="532"/>
      <c r="AU22" s="532"/>
      <c r="AV22" s="532"/>
      <c r="AW22" s="532"/>
      <c r="AX22" s="532"/>
      <c r="AY22" s="532"/>
      <c r="AZ22" s="73"/>
      <c r="BA22" s="73"/>
      <c r="BB22" s="153"/>
      <c r="BC22" s="153"/>
      <c r="BD22" s="153"/>
      <c r="BE22" s="532">
        <v>468</v>
      </c>
      <c r="BF22" s="532"/>
      <c r="BG22" s="532"/>
      <c r="BH22" s="532"/>
      <c r="BI22" s="532"/>
      <c r="BJ22" s="532"/>
      <c r="BK22" s="532"/>
      <c r="BL22" s="532"/>
      <c r="BM22" s="532"/>
      <c r="BN22" s="153"/>
      <c r="BO22" s="153"/>
      <c r="BP22" s="153"/>
      <c r="BQ22" s="153"/>
      <c r="BR22" s="67"/>
      <c r="BS22" s="184"/>
      <c r="BT22" s="184"/>
      <c r="BU22" s="184"/>
      <c r="BV22" s="184"/>
      <c r="BW22" s="184"/>
      <c r="BX22" s="184"/>
      <c r="BY22" s="184"/>
      <c r="BZ22" s="184"/>
      <c r="CA22" s="184"/>
      <c r="CB22" s="184"/>
      <c r="CC22" s="184"/>
      <c r="CD22" s="184"/>
      <c r="CE22" s="184"/>
      <c r="CF22" s="28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1"/>
      <c r="CV22" s="151"/>
      <c r="CW22" s="151"/>
      <c r="CX22" s="151"/>
      <c r="CY22" s="151"/>
      <c r="CZ22" s="151"/>
      <c r="DA22" s="151"/>
      <c r="DB22" s="151"/>
      <c r="DC22" s="151"/>
      <c r="DD22" s="153"/>
      <c r="DE22" s="153"/>
      <c r="DF22" s="153"/>
      <c r="DG22" s="153"/>
      <c r="DH22" s="153"/>
      <c r="DI22" s="153"/>
      <c r="DJ22" s="153"/>
      <c r="DK22" s="153"/>
      <c r="DL22" s="153"/>
      <c r="DM22" s="153"/>
      <c r="DN22" s="153"/>
      <c r="DO22" s="153"/>
      <c r="DP22" s="153"/>
      <c r="DQ22" s="153"/>
      <c r="DR22" s="153"/>
      <c r="DS22" s="153"/>
      <c r="DT22" s="153"/>
      <c r="DU22" s="153"/>
      <c r="DV22" s="153"/>
      <c r="DW22" s="153"/>
      <c r="DX22" s="153"/>
      <c r="DY22" s="153"/>
      <c r="DZ22" s="153"/>
      <c r="EA22" s="153"/>
      <c r="EB22" s="153"/>
      <c r="EC22" s="153"/>
      <c r="ED22" s="153"/>
      <c r="EE22" s="153"/>
      <c r="EF22" s="153"/>
      <c r="EG22" s="153"/>
      <c r="EH22" s="153"/>
      <c r="EI22" s="153"/>
      <c r="EJ22" s="153"/>
      <c r="EK22" s="67"/>
      <c r="ES22" s="75"/>
    </row>
    <row r="23" spans="1:149" ht="12.95" customHeight="1" x14ac:dyDescent="0.15">
      <c r="A23" s="385" t="s">
        <v>315</v>
      </c>
      <c r="B23" s="385"/>
      <c r="C23" s="385"/>
      <c r="D23" s="385"/>
      <c r="E23" s="385"/>
      <c r="F23" s="385"/>
      <c r="G23" s="385"/>
      <c r="H23" s="385"/>
      <c r="I23" s="385"/>
      <c r="J23" s="385"/>
      <c r="K23" s="385"/>
      <c r="L23" s="385"/>
      <c r="M23" s="385"/>
      <c r="N23" s="386"/>
      <c r="O23" s="534">
        <v>623</v>
      </c>
      <c r="P23" s="535"/>
      <c r="Q23" s="535"/>
      <c r="R23" s="535"/>
      <c r="S23" s="535"/>
      <c r="T23" s="535"/>
      <c r="U23" s="535"/>
      <c r="V23" s="535"/>
      <c r="W23" s="535"/>
      <c r="X23" s="68"/>
      <c r="Y23" s="68"/>
      <c r="Z23" s="68"/>
      <c r="AA23" s="68"/>
      <c r="AB23" s="154"/>
      <c r="AC23" s="532">
        <v>307</v>
      </c>
      <c r="AD23" s="532"/>
      <c r="AE23" s="532"/>
      <c r="AF23" s="532"/>
      <c r="AG23" s="532"/>
      <c r="AH23" s="532"/>
      <c r="AI23" s="532"/>
      <c r="AJ23" s="532"/>
      <c r="AK23" s="532"/>
      <c r="AL23" s="153"/>
      <c r="AM23" s="153"/>
      <c r="AN23" s="153"/>
      <c r="AO23" s="153"/>
      <c r="AP23" s="153"/>
      <c r="AQ23" s="532">
        <v>316</v>
      </c>
      <c r="AR23" s="532"/>
      <c r="AS23" s="532"/>
      <c r="AT23" s="532"/>
      <c r="AU23" s="532"/>
      <c r="AV23" s="532"/>
      <c r="AW23" s="532"/>
      <c r="AX23" s="532"/>
      <c r="AY23" s="532"/>
      <c r="AZ23" s="73"/>
      <c r="BA23" s="73"/>
      <c r="BB23" s="153"/>
      <c r="BC23" s="153"/>
      <c r="BD23" s="153"/>
      <c r="BE23" s="532">
        <v>273</v>
      </c>
      <c r="BF23" s="532"/>
      <c r="BG23" s="532"/>
      <c r="BH23" s="532"/>
      <c r="BI23" s="532"/>
      <c r="BJ23" s="532"/>
      <c r="BK23" s="532"/>
      <c r="BL23" s="532"/>
      <c r="BM23" s="532"/>
      <c r="BN23" s="153"/>
      <c r="BO23" s="153"/>
      <c r="BP23" s="153"/>
      <c r="BQ23" s="153"/>
      <c r="BR23" s="67"/>
      <c r="BS23" s="385" t="s">
        <v>91</v>
      </c>
      <c r="BT23" s="385"/>
      <c r="BU23" s="385"/>
      <c r="BV23" s="385"/>
      <c r="BW23" s="385"/>
      <c r="BX23" s="385"/>
      <c r="BY23" s="385"/>
      <c r="BZ23" s="385"/>
      <c r="CA23" s="385"/>
      <c r="CB23" s="385"/>
      <c r="CC23" s="385"/>
      <c r="CD23" s="385"/>
      <c r="CE23" s="385"/>
      <c r="CF23" s="386"/>
      <c r="CG23" s="532">
        <v>448</v>
      </c>
      <c r="CH23" s="532"/>
      <c r="CI23" s="532"/>
      <c r="CJ23" s="532"/>
      <c r="CK23" s="532"/>
      <c r="CL23" s="532"/>
      <c r="CM23" s="532"/>
      <c r="CN23" s="532"/>
      <c r="CO23" s="532"/>
      <c r="CP23" s="68"/>
      <c r="CQ23" s="68"/>
      <c r="CR23" s="68"/>
      <c r="CS23" s="68"/>
      <c r="CT23" s="154"/>
      <c r="CU23" s="532">
        <v>205</v>
      </c>
      <c r="CV23" s="532"/>
      <c r="CW23" s="532"/>
      <c r="CX23" s="532"/>
      <c r="CY23" s="532"/>
      <c r="CZ23" s="532"/>
      <c r="DA23" s="532"/>
      <c r="DB23" s="532"/>
      <c r="DC23" s="532"/>
      <c r="DD23" s="153"/>
      <c r="DE23" s="153"/>
      <c r="DF23" s="153"/>
      <c r="DG23" s="153"/>
      <c r="DH23" s="153"/>
      <c r="DI23" s="153"/>
      <c r="DJ23" s="532">
        <v>243</v>
      </c>
      <c r="DK23" s="532"/>
      <c r="DL23" s="532"/>
      <c r="DM23" s="532"/>
      <c r="DN23" s="532"/>
      <c r="DO23" s="532"/>
      <c r="DP23" s="532"/>
      <c r="DQ23" s="532"/>
      <c r="DR23" s="532"/>
      <c r="DS23" s="153"/>
      <c r="DT23" s="153"/>
      <c r="DU23" s="153"/>
      <c r="DV23" s="153"/>
      <c r="DW23" s="153"/>
      <c r="DX23" s="532">
        <v>198</v>
      </c>
      <c r="DY23" s="532"/>
      <c r="DZ23" s="532"/>
      <c r="EA23" s="532"/>
      <c r="EB23" s="532"/>
      <c r="EC23" s="532"/>
      <c r="ED23" s="532"/>
      <c r="EE23" s="532"/>
      <c r="EF23" s="532"/>
      <c r="EG23" s="153"/>
      <c r="EH23" s="153"/>
      <c r="EI23" s="153"/>
      <c r="EJ23" s="153"/>
      <c r="EK23" s="67"/>
      <c r="ES23" s="75"/>
    </row>
    <row r="24" spans="1:149" ht="12.95" customHeight="1" x14ac:dyDescent="0.15">
      <c r="A24" s="385" t="s">
        <v>316</v>
      </c>
      <c r="B24" s="385"/>
      <c r="C24" s="385"/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86"/>
      <c r="O24" s="534">
        <v>840</v>
      </c>
      <c r="P24" s="535"/>
      <c r="Q24" s="535"/>
      <c r="R24" s="535"/>
      <c r="S24" s="535"/>
      <c r="T24" s="535"/>
      <c r="U24" s="535"/>
      <c r="V24" s="535"/>
      <c r="W24" s="535"/>
      <c r="X24" s="68"/>
      <c r="Y24" s="68"/>
      <c r="Z24" s="68"/>
      <c r="AA24" s="68"/>
      <c r="AB24" s="154"/>
      <c r="AC24" s="532">
        <v>403</v>
      </c>
      <c r="AD24" s="532"/>
      <c r="AE24" s="532"/>
      <c r="AF24" s="532"/>
      <c r="AG24" s="532"/>
      <c r="AH24" s="532"/>
      <c r="AI24" s="532"/>
      <c r="AJ24" s="532"/>
      <c r="AK24" s="532"/>
      <c r="AL24" s="153"/>
      <c r="AM24" s="153"/>
      <c r="AN24" s="153"/>
      <c r="AO24" s="153"/>
      <c r="AP24" s="153"/>
      <c r="AQ24" s="532">
        <v>437</v>
      </c>
      <c r="AR24" s="532"/>
      <c r="AS24" s="532"/>
      <c r="AT24" s="532"/>
      <c r="AU24" s="532"/>
      <c r="AV24" s="532"/>
      <c r="AW24" s="532"/>
      <c r="AX24" s="532"/>
      <c r="AY24" s="532"/>
      <c r="AZ24" s="73"/>
      <c r="BA24" s="73"/>
      <c r="BB24" s="153"/>
      <c r="BC24" s="153"/>
      <c r="BD24" s="153"/>
      <c r="BE24" s="532">
        <v>403</v>
      </c>
      <c r="BF24" s="532"/>
      <c r="BG24" s="532"/>
      <c r="BH24" s="532"/>
      <c r="BI24" s="532"/>
      <c r="BJ24" s="532"/>
      <c r="BK24" s="532"/>
      <c r="BL24" s="532"/>
      <c r="BM24" s="532"/>
      <c r="BN24" s="153"/>
      <c r="BO24" s="153"/>
      <c r="BP24" s="153"/>
      <c r="BQ24" s="153"/>
      <c r="BR24" s="67"/>
      <c r="BS24" s="385" t="s">
        <v>90</v>
      </c>
      <c r="BT24" s="385"/>
      <c r="BU24" s="385"/>
      <c r="BV24" s="385"/>
      <c r="BW24" s="385"/>
      <c r="BX24" s="385"/>
      <c r="BY24" s="385"/>
      <c r="BZ24" s="385"/>
      <c r="CA24" s="385"/>
      <c r="CB24" s="385"/>
      <c r="CC24" s="385"/>
      <c r="CD24" s="385"/>
      <c r="CE24" s="385"/>
      <c r="CF24" s="386"/>
      <c r="CG24" s="532">
        <v>1398</v>
      </c>
      <c r="CH24" s="532"/>
      <c r="CI24" s="532"/>
      <c r="CJ24" s="532"/>
      <c r="CK24" s="532"/>
      <c r="CL24" s="532"/>
      <c r="CM24" s="532"/>
      <c r="CN24" s="532"/>
      <c r="CO24" s="532"/>
      <c r="CP24" s="68"/>
      <c r="CQ24" s="68"/>
      <c r="CR24" s="68"/>
      <c r="CS24" s="68"/>
      <c r="CT24" s="154"/>
      <c r="CU24" s="532">
        <v>761</v>
      </c>
      <c r="CV24" s="532"/>
      <c r="CW24" s="532"/>
      <c r="CX24" s="532"/>
      <c r="CY24" s="532"/>
      <c r="CZ24" s="532"/>
      <c r="DA24" s="532"/>
      <c r="DB24" s="532"/>
      <c r="DC24" s="532"/>
      <c r="DD24" s="153"/>
      <c r="DE24" s="153"/>
      <c r="DF24" s="153"/>
      <c r="DG24" s="153"/>
      <c r="DH24" s="153"/>
      <c r="DI24" s="153"/>
      <c r="DJ24" s="532">
        <v>637</v>
      </c>
      <c r="DK24" s="532"/>
      <c r="DL24" s="532"/>
      <c r="DM24" s="532"/>
      <c r="DN24" s="532"/>
      <c r="DO24" s="532"/>
      <c r="DP24" s="532"/>
      <c r="DQ24" s="532"/>
      <c r="DR24" s="532"/>
      <c r="DS24" s="153"/>
      <c r="DT24" s="153"/>
      <c r="DU24" s="153"/>
      <c r="DV24" s="153"/>
      <c r="DW24" s="153"/>
      <c r="DX24" s="532">
        <v>675</v>
      </c>
      <c r="DY24" s="532"/>
      <c r="DZ24" s="532"/>
      <c r="EA24" s="532"/>
      <c r="EB24" s="532"/>
      <c r="EC24" s="532"/>
      <c r="ED24" s="532"/>
      <c r="EE24" s="532"/>
      <c r="EF24" s="532"/>
      <c r="EG24" s="153"/>
      <c r="EH24" s="153"/>
      <c r="EI24" s="153"/>
      <c r="EJ24" s="153"/>
      <c r="EK24" s="67"/>
      <c r="ES24" s="75"/>
    </row>
    <row r="25" spans="1:149" ht="12.95" customHeight="1" x14ac:dyDescent="0.15">
      <c r="A25" s="385" t="s">
        <v>317</v>
      </c>
      <c r="B25" s="385"/>
      <c r="C25" s="385"/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N25" s="386"/>
      <c r="O25" s="534">
        <v>19</v>
      </c>
      <c r="P25" s="535"/>
      <c r="Q25" s="535"/>
      <c r="R25" s="535"/>
      <c r="S25" s="535"/>
      <c r="T25" s="535"/>
      <c r="U25" s="535"/>
      <c r="V25" s="535"/>
      <c r="W25" s="535"/>
      <c r="X25" s="68"/>
      <c r="Y25" s="68"/>
      <c r="Z25" s="68"/>
      <c r="AA25" s="68"/>
      <c r="AB25" s="154"/>
      <c r="AC25" s="532">
        <v>10</v>
      </c>
      <c r="AD25" s="532"/>
      <c r="AE25" s="532"/>
      <c r="AF25" s="532"/>
      <c r="AG25" s="532"/>
      <c r="AH25" s="532"/>
      <c r="AI25" s="532"/>
      <c r="AJ25" s="532"/>
      <c r="AK25" s="532"/>
      <c r="AL25" s="153"/>
      <c r="AM25" s="153"/>
      <c r="AN25" s="153"/>
      <c r="AO25" s="153"/>
      <c r="AP25" s="153"/>
      <c r="AQ25" s="532">
        <v>9</v>
      </c>
      <c r="AR25" s="532"/>
      <c r="AS25" s="532"/>
      <c r="AT25" s="532"/>
      <c r="AU25" s="532"/>
      <c r="AV25" s="532"/>
      <c r="AW25" s="532"/>
      <c r="AX25" s="532"/>
      <c r="AY25" s="532"/>
      <c r="AZ25" s="73"/>
      <c r="BA25" s="73"/>
      <c r="BB25" s="153"/>
      <c r="BC25" s="153"/>
      <c r="BD25" s="153"/>
      <c r="BE25" s="532">
        <v>10</v>
      </c>
      <c r="BF25" s="532"/>
      <c r="BG25" s="532"/>
      <c r="BH25" s="532"/>
      <c r="BI25" s="532"/>
      <c r="BJ25" s="532"/>
      <c r="BK25" s="532"/>
      <c r="BL25" s="532"/>
      <c r="BM25" s="532"/>
      <c r="BN25" s="153"/>
      <c r="BO25" s="153"/>
      <c r="BP25" s="153"/>
      <c r="BQ25" s="153"/>
      <c r="BR25" s="67"/>
      <c r="BS25" s="385" t="s">
        <v>89</v>
      </c>
      <c r="BT25" s="385"/>
      <c r="BU25" s="385"/>
      <c r="BV25" s="385"/>
      <c r="BW25" s="385"/>
      <c r="BX25" s="385"/>
      <c r="BY25" s="385"/>
      <c r="BZ25" s="385"/>
      <c r="CA25" s="385"/>
      <c r="CB25" s="385"/>
      <c r="CC25" s="385"/>
      <c r="CD25" s="385"/>
      <c r="CE25" s="385"/>
      <c r="CF25" s="386"/>
      <c r="CG25" s="532">
        <v>1862</v>
      </c>
      <c r="CH25" s="532"/>
      <c r="CI25" s="532"/>
      <c r="CJ25" s="532"/>
      <c r="CK25" s="532"/>
      <c r="CL25" s="532"/>
      <c r="CM25" s="532"/>
      <c r="CN25" s="532"/>
      <c r="CO25" s="532"/>
      <c r="CP25" s="68"/>
      <c r="CQ25" s="68"/>
      <c r="CR25" s="68"/>
      <c r="CS25" s="68"/>
      <c r="CT25" s="154"/>
      <c r="CU25" s="532">
        <v>902</v>
      </c>
      <c r="CV25" s="532"/>
      <c r="CW25" s="532"/>
      <c r="CX25" s="532"/>
      <c r="CY25" s="532"/>
      <c r="CZ25" s="532"/>
      <c r="DA25" s="532"/>
      <c r="DB25" s="532"/>
      <c r="DC25" s="532"/>
      <c r="DD25" s="153"/>
      <c r="DE25" s="153"/>
      <c r="DF25" s="153"/>
      <c r="DG25" s="153"/>
      <c r="DH25" s="153"/>
      <c r="DI25" s="153"/>
      <c r="DJ25" s="532">
        <v>960</v>
      </c>
      <c r="DK25" s="532"/>
      <c r="DL25" s="532"/>
      <c r="DM25" s="532"/>
      <c r="DN25" s="532"/>
      <c r="DO25" s="532"/>
      <c r="DP25" s="532"/>
      <c r="DQ25" s="532"/>
      <c r="DR25" s="532"/>
      <c r="DS25" s="153"/>
      <c r="DT25" s="153"/>
      <c r="DU25" s="153"/>
      <c r="DV25" s="153"/>
      <c r="DW25" s="153"/>
      <c r="DX25" s="532">
        <v>853</v>
      </c>
      <c r="DY25" s="532"/>
      <c r="DZ25" s="532"/>
      <c r="EA25" s="532"/>
      <c r="EB25" s="532"/>
      <c r="EC25" s="532"/>
      <c r="ED25" s="532"/>
      <c r="EE25" s="532"/>
      <c r="EF25" s="532"/>
      <c r="EG25" s="153"/>
      <c r="EH25" s="153"/>
      <c r="EI25" s="153"/>
      <c r="EJ25" s="153"/>
      <c r="EK25" s="67"/>
      <c r="ES25" s="75"/>
    </row>
    <row r="26" spans="1:149" ht="12.95" customHeight="1" x14ac:dyDescent="0.15">
      <c r="A26" s="385" t="s">
        <v>318</v>
      </c>
      <c r="B26" s="385"/>
      <c r="C26" s="385"/>
      <c r="D26" s="385"/>
      <c r="E26" s="385"/>
      <c r="F26" s="385"/>
      <c r="G26" s="385"/>
      <c r="H26" s="385"/>
      <c r="I26" s="385"/>
      <c r="J26" s="385"/>
      <c r="K26" s="385"/>
      <c r="L26" s="385"/>
      <c r="M26" s="385"/>
      <c r="N26" s="386"/>
      <c r="O26" s="534">
        <v>1090</v>
      </c>
      <c r="P26" s="535"/>
      <c r="Q26" s="535"/>
      <c r="R26" s="535"/>
      <c r="S26" s="535"/>
      <c r="T26" s="535"/>
      <c r="U26" s="535"/>
      <c r="V26" s="535"/>
      <c r="W26" s="535"/>
      <c r="X26" s="68"/>
      <c r="Y26" s="68"/>
      <c r="Z26" s="68"/>
      <c r="AA26" s="68"/>
      <c r="AB26" s="154"/>
      <c r="AC26" s="532">
        <v>518</v>
      </c>
      <c r="AD26" s="532"/>
      <c r="AE26" s="532"/>
      <c r="AF26" s="532"/>
      <c r="AG26" s="532"/>
      <c r="AH26" s="532"/>
      <c r="AI26" s="532"/>
      <c r="AJ26" s="532"/>
      <c r="AK26" s="532"/>
      <c r="AL26" s="153"/>
      <c r="AM26" s="153"/>
      <c r="AN26" s="153"/>
      <c r="AO26" s="153"/>
      <c r="AP26" s="153"/>
      <c r="AQ26" s="532">
        <v>572</v>
      </c>
      <c r="AR26" s="532"/>
      <c r="AS26" s="532"/>
      <c r="AT26" s="532"/>
      <c r="AU26" s="532"/>
      <c r="AV26" s="532"/>
      <c r="AW26" s="532"/>
      <c r="AX26" s="532"/>
      <c r="AY26" s="532"/>
      <c r="AZ26" s="73"/>
      <c r="BA26" s="73"/>
      <c r="BB26" s="153"/>
      <c r="BC26" s="153"/>
      <c r="BD26" s="153"/>
      <c r="BE26" s="532">
        <v>486</v>
      </c>
      <c r="BF26" s="532"/>
      <c r="BG26" s="532"/>
      <c r="BH26" s="532"/>
      <c r="BI26" s="532"/>
      <c r="BJ26" s="532"/>
      <c r="BK26" s="532"/>
      <c r="BL26" s="532"/>
      <c r="BM26" s="532"/>
      <c r="BN26" s="153"/>
      <c r="BO26" s="153"/>
      <c r="BP26" s="153"/>
      <c r="BQ26" s="153"/>
      <c r="BR26" s="67"/>
      <c r="BS26" s="385" t="s">
        <v>88</v>
      </c>
      <c r="BT26" s="385"/>
      <c r="BU26" s="385"/>
      <c r="BV26" s="385"/>
      <c r="BW26" s="385"/>
      <c r="BX26" s="385"/>
      <c r="BY26" s="385"/>
      <c r="BZ26" s="385"/>
      <c r="CA26" s="385"/>
      <c r="CB26" s="385"/>
      <c r="CC26" s="385"/>
      <c r="CD26" s="385"/>
      <c r="CE26" s="385"/>
      <c r="CF26" s="386"/>
      <c r="CG26" s="532">
        <v>787</v>
      </c>
      <c r="CH26" s="532"/>
      <c r="CI26" s="532"/>
      <c r="CJ26" s="532"/>
      <c r="CK26" s="532"/>
      <c r="CL26" s="532"/>
      <c r="CM26" s="532"/>
      <c r="CN26" s="532"/>
      <c r="CO26" s="532"/>
      <c r="CP26" s="68"/>
      <c r="CQ26" s="68"/>
      <c r="CR26" s="68"/>
      <c r="CS26" s="68"/>
      <c r="CT26" s="154"/>
      <c r="CU26" s="532">
        <v>389</v>
      </c>
      <c r="CV26" s="532"/>
      <c r="CW26" s="532"/>
      <c r="CX26" s="532"/>
      <c r="CY26" s="532"/>
      <c r="CZ26" s="532"/>
      <c r="DA26" s="532"/>
      <c r="DB26" s="532"/>
      <c r="DC26" s="532"/>
      <c r="DD26" s="153"/>
      <c r="DE26" s="153"/>
      <c r="DF26" s="153"/>
      <c r="DG26" s="153"/>
      <c r="DH26" s="153"/>
      <c r="DI26" s="153"/>
      <c r="DJ26" s="532">
        <v>398</v>
      </c>
      <c r="DK26" s="532"/>
      <c r="DL26" s="532"/>
      <c r="DM26" s="532"/>
      <c r="DN26" s="532"/>
      <c r="DO26" s="532"/>
      <c r="DP26" s="532"/>
      <c r="DQ26" s="532"/>
      <c r="DR26" s="532"/>
      <c r="DS26" s="153"/>
      <c r="DT26" s="153"/>
      <c r="DU26" s="153"/>
      <c r="DV26" s="153"/>
      <c r="DW26" s="153"/>
      <c r="DX26" s="532">
        <v>389</v>
      </c>
      <c r="DY26" s="532"/>
      <c r="DZ26" s="532"/>
      <c r="EA26" s="532"/>
      <c r="EB26" s="532"/>
      <c r="EC26" s="532"/>
      <c r="ED26" s="532"/>
      <c r="EE26" s="532"/>
      <c r="EF26" s="532"/>
      <c r="EG26" s="153"/>
      <c r="EH26" s="153"/>
      <c r="EI26" s="153"/>
      <c r="EJ26" s="153"/>
      <c r="EK26" s="67"/>
      <c r="ES26" s="75"/>
    </row>
    <row r="27" spans="1:149" ht="12.95" customHeight="1" x14ac:dyDescent="0.15">
      <c r="A27" s="385" t="s">
        <v>319</v>
      </c>
      <c r="B27" s="385"/>
      <c r="C27" s="385"/>
      <c r="D27" s="385"/>
      <c r="E27" s="385"/>
      <c r="F27" s="385"/>
      <c r="G27" s="385"/>
      <c r="H27" s="385"/>
      <c r="I27" s="385"/>
      <c r="J27" s="385"/>
      <c r="K27" s="385"/>
      <c r="L27" s="385"/>
      <c r="M27" s="385"/>
      <c r="N27" s="386"/>
      <c r="O27" s="534">
        <v>659</v>
      </c>
      <c r="P27" s="535"/>
      <c r="Q27" s="535"/>
      <c r="R27" s="535"/>
      <c r="S27" s="535"/>
      <c r="T27" s="535"/>
      <c r="U27" s="535"/>
      <c r="V27" s="535"/>
      <c r="W27" s="535"/>
      <c r="X27" s="68"/>
      <c r="Y27" s="68"/>
      <c r="Z27" s="68"/>
      <c r="AA27" s="68"/>
      <c r="AB27" s="154"/>
      <c r="AC27" s="532">
        <v>311</v>
      </c>
      <c r="AD27" s="532"/>
      <c r="AE27" s="532"/>
      <c r="AF27" s="532"/>
      <c r="AG27" s="532"/>
      <c r="AH27" s="532"/>
      <c r="AI27" s="532"/>
      <c r="AJ27" s="532"/>
      <c r="AK27" s="532"/>
      <c r="AL27" s="153"/>
      <c r="AM27" s="153"/>
      <c r="AN27" s="153"/>
      <c r="AO27" s="153"/>
      <c r="AP27" s="153"/>
      <c r="AQ27" s="532">
        <v>348</v>
      </c>
      <c r="AR27" s="532"/>
      <c r="AS27" s="532"/>
      <c r="AT27" s="532"/>
      <c r="AU27" s="532"/>
      <c r="AV27" s="532"/>
      <c r="AW27" s="532"/>
      <c r="AX27" s="532"/>
      <c r="AY27" s="532"/>
      <c r="AZ27" s="73"/>
      <c r="BA27" s="73"/>
      <c r="BB27" s="153"/>
      <c r="BC27" s="153"/>
      <c r="BD27" s="153"/>
      <c r="BE27" s="532">
        <v>320</v>
      </c>
      <c r="BF27" s="532"/>
      <c r="BG27" s="532"/>
      <c r="BH27" s="532"/>
      <c r="BI27" s="532"/>
      <c r="BJ27" s="532"/>
      <c r="BK27" s="532"/>
      <c r="BL27" s="532"/>
      <c r="BM27" s="532"/>
      <c r="BN27" s="153"/>
      <c r="BO27" s="153"/>
      <c r="BP27" s="153"/>
      <c r="BQ27" s="153"/>
      <c r="BR27" s="67"/>
      <c r="BS27" s="383" t="s">
        <v>87</v>
      </c>
      <c r="BT27" s="383"/>
      <c r="BU27" s="383"/>
      <c r="BV27" s="383"/>
      <c r="BW27" s="383"/>
      <c r="BX27" s="383"/>
      <c r="BY27" s="383"/>
      <c r="BZ27" s="383"/>
      <c r="CA27" s="383"/>
      <c r="CB27" s="383"/>
      <c r="CC27" s="383"/>
      <c r="CD27" s="383"/>
      <c r="CE27" s="383"/>
      <c r="CF27" s="384"/>
      <c r="CG27" s="529">
        <f>SUM(CG23:CO26)</f>
        <v>4495</v>
      </c>
      <c r="CH27" s="529"/>
      <c r="CI27" s="529"/>
      <c r="CJ27" s="529"/>
      <c r="CK27" s="529"/>
      <c r="CL27" s="529"/>
      <c r="CM27" s="529"/>
      <c r="CN27" s="529"/>
      <c r="CO27" s="529"/>
      <c r="CP27" s="63"/>
      <c r="CQ27" s="63"/>
      <c r="CR27" s="63"/>
      <c r="CS27" s="63"/>
      <c r="CT27" s="531"/>
      <c r="CU27" s="529">
        <f>SUM(CU23:DC26)</f>
        <v>2257</v>
      </c>
      <c r="CV27" s="529"/>
      <c r="CW27" s="529"/>
      <c r="CX27" s="529"/>
      <c r="CY27" s="529"/>
      <c r="CZ27" s="529"/>
      <c r="DA27" s="529"/>
      <c r="DB27" s="529"/>
      <c r="DC27" s="529"/>
      <c r="DD27" s="63"/>
      <c r="DE27" s="63"/>
      <c r="DF27" s="63"/>
      <c r="DG27" s="63"/>
      <c r="DH27" s="63"/>
      <c r="DI27" s="536"/>
      <c r="DJ27" s="529">
        <f>SUM(DJ23:DR26)</f>
        <v>2238</v>
      </c>
      <c r="DK27" s="529"/>
      <c r="DL27" s="529"/>
      <c r="DM27" s="529"/>
      <c r="DN27" s="529"/>
      <c r="DO27" s="529"/>
      <c r="DP27" s="529"/>
      <c r="DQ27" s="529"/>
      <c r="DR27" s="529"/>
      <c r="DS27" s="63"/>
      <c r="DT27" s="63"/>
      <c r="DU27" s="63"/>
      <c r="DV27" s="63"/>
      <c r="DW27" s="536"/>
      <c r="DX27" s="537">
        <f>SUM(DX23:EF26)</f>
        <v>2115</v>
      </c>
      <c r="DY27" s="537"/>
      <c r="DZ27" s="537"/>
      <c r="EA27" s="537"/>
      <c r="EB27" s="537"/>
      <c r="EC27" s="537"/>
      <c r="ED27" s="537"/>
      <c r="EE27" s="537"/>
      <c r="EF27" s="537"/>
      <c r="EG27" s="63"/>
      <c r="EH27" s="63"/>
      <c r="EI27" s="63"/>
      <c r="EJ27" s="63"/>
      <c r="EK27" s="67"/>
      <c r="ES27" s="75"/>
    </row>
    <row r="28" spans="1:149" ht="12.95" customHeight="1" x14ac:dyDescent="0.15">
      <c r="A28" s="385" t="s">
        <v>320</v>
      </c>
      <c r="B28" s="385"/>
      <c r="C28" s="385"/>
      <c r="D28" s="385"/>
      <c r="E28" s="385"/>
      <c r="F28" s="385"/>
      <c r="G28" s="385"/>
      <c r="H28" s="385"/>
      <c r="I28" s="385"/>
      <c r="J28" s="385"/>
      <c r="K28" s="385"/>
      <c r="L28" s="385"/>
      <c r="M28" s="385"/>
      <c r="N28" s="386"/>
      <c r="O28" s="534">
        <v>595</v>
      </c>
      <c r="P28" s="535"/>
      <c r="Q28" s="535"/>
      <c r="R28" s="535"/>
      <c r="S28" s="535"/>
      <c r="T28" s="535"/>
      <c r="U28" s="535"/>
      <c r="V28" s="535"/>
      <c r="W28" s="535"/>
      <c r="X28" s="68"/>
      <c r="Y28" s="68"/>
      <c r="Z28" s="68"/>
      <c r="AA28" s="68"/>
      <c r="AB28" s="154"/>
      <c r="AC28" s="532">
        <v>298</v>
      </c>
      <c r="AD28" s="532"/>
      <c r="AE28" s="532"/>
      <c r="AF28" s="532"/>
      <c r="AG28" s="532"/>
      <c r="AH28" s="532"/>
      <c r="AI28" s="532"/>
      <c r="AJ28" s="532"/>
      <c r="AK28" s="532"/>
      <c r="AL28" s="153"/>
      <c r="AM28" s="153"/>
      <c r="AN28" s="153"/>
      <c r="AO28" s="153"/>
      <c r="AP28" s="153"/>
      <c r="AQ28" s="532">
        <v>297</v>
      </c>
      <c r="AR28" s="532"/>
      <c r="AS28" s="532"/>
      <c r="AT28" s="532"/>
      <c r="AU28" s="532"/>
      <c r="AV28" s="532"/>
      <c r="AW28" s="532"/>
      <c r="AX28" s="532"/>
      <c r="AY28" s="532"/>
      <c r="AZ28" s="73"/>
      <c r="BA28" s="73"/>
      <c r="BB28" s="153"/>
      <c r="BC28" s="153"/>
      <c r="BD28" s="153"/>
      <c r="BE28" s="532">
        <v>273</v>
      </c>
      <c r="BF28" s="532"/>
      <c r="BG28" s="532"/>
      <c r="BH28" s="532"/>
      <c r="BI28" s="532"/>
      <c r="BJ28" s="532"/>
      <c r="BK28" s="532"/>
      <c r="BL28" s="532"/>
      <c r="BM28" s="532"/>
      <c r="BN28" s="153"/>
      <c r="BO28" s="153"/>
      <c r="BP28" s="153"/>
      <c r="BQ28" s="153"/>
      <c r="BR28" s="67"/>
      <c r="BS28" s="184"/>
      <c r="BT28" s="184"/>
      <c r="BU28" s="184"/>
      <c r="BV28" s="184"/>
      <c r="BW28" s="184"/>
      <c r="BX28" s="184"/>
      <c r="BY28" s="184"/>
      <c r="BZ28" s="184"/>
      <c r="CA28" s="184"/>
      <c r="CB28" s="184"/>
      <c r="CC28" s="184"/>
      <c r="CD28" s="184"/>
      <c r="CE28" s="184"/>
      <c r="CF28" s="28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3"/>
      <c r="CV28" s="153"/>
      <c r="CW28" s="153"/>
      <c r="CX28" s="153"/>
      <c r="CY28" s="153"/>
      <c r="CZ28" s="153"/>
      <c r="DA28" s="153"/>
      <c r="DB28" s="153"/>
      <c r="DC28" s="153"/>
      <c r="DD28" s="153"/>
      <c r="DE28" s="153"/>
      <c r="DF28" s="153"/>
      <c r="DG28" s="153"/>
      <c r="DH28" s="153"/>
      <c r="DI28" s="153"/>
      <c r="DJ28" s="153"/>
      <c r="DK28" s="153"/>
      <c r="DL28" s="153"/>
      <c r="DM28" s="153"/>
      <c r="DN28" s="153"/>
      <c r="DO28" s="153"/>
      <c r="DP28" s="153"/>
      <c r="DQ28" s="153"/>
      <c r="DR28" s="153"/>
      <c r="DS28" s="153"/>
      <c r="DT28" s="153"/>
      <c r="DU28" s="153"/>
      <c r="DV28" s="153"/>
      <c r="DW28" s="153"/>
      <c r="DX28" s="153"/>
      <c r="DY28" s="153"/>
      <c r="DZ28" s="153"/>
      <c r="EA28" s="153"/>
      <c r="EB28" s="153"/>
      <c r="EC28" s="153"/>
      <c r="ED28" s="153"/>
      <c r="EE28" s="153"/>
      <c r="EF28" s="153"/>
      <c r="EG28" s="153"/>
      <c r="EH28" s="153"/>
      <c r="EI28" s="153"/>
      <c r="EJ28" s="153"/>
      <c r="EK28" s="67"/>
      <c r="ES28" s="75"/>
    </row>
    <row r="29" spans="1:149" ht="12.95" customHeight="1" x14ac:dyDescent="0.15">
      <c r="A29" s="385" t="s">
        <v>321</v>
      </c>
      <c r="B29" s="385"/>
      <c r="C29" s="385"/>
      <c r="D29" s="385"/>
      <c r="E29" s="385"/>
      <c r="F29" s="385"/>
      <c r="G29" s="385"/>
      <c r="H29" s="385"/>
      <c r="I29" s="385"/>
      <c r="J29" s="385"/>
      <c r="K29" s="385"/>
      <c r="L29" s="385"/>
      <c r="M29" s="385"/>
      <c r="N29" s="386"/>
      <c r="O29" s="534">
        <v>1732</v>
      </c>
      <c r="P29" s="535"/>
      <c r="Q29" s="535"/>
      <c r="R29" s="535"/>
      <c r="S29" s="535"/>
      <c r="T29" s="535"/>
      <c r="U29" s="535"/>
      <c r="V29" s="535"/>
      <c r="W29" s="535"/>
      <c r="X29" s="68"/>
      <c r="Y29" s="68"/>
      <c r="Z29" s="68"/>
      <c r="AA29" s="68"/>
      <c r="AB29" s="154"/>
      <c r="AC29" s="532">
        <v>847</v>
      </c>
      <c r="AD29" s="532"/>
      <c r="AE29" s="532"/>
      <c r="AF29" s="532"/>
      <c r="AG29" s="532"/>
      <c r="AH29" s="532"/>
      <c r="AI29" s="532"/>
      <c r="AJ29" s="532"/>
      <c r="AK29" s="532"/>
      <c r="AL29" s="153"/>
      <c r="AM29" s="153"/>
      <c r="AN29" s="153"/>
      <c r="AO29" s="153"/>
      <c r="AP29" s="153"/>
      <c r="AQ29" s="532">
        <v>885</v>
      </c>
      <c r="AR29" s="532"/>
      <c r="AS29" s="532"/>
      <c r="AT29" s="532"/>
      <c r="AU29" s="532"/>
      <c r="AV29" s="532"/>
      <c r="AW29" s="532"/>
      <c r="AX29" s="532"/>
      <c r="AY29" s="532"/>
      <c r="AZ29" s="73"/>
      <c r="BA29" s="73"/>
      <c r="BB29" s="153"/>
      <c r="BC29" s="153"/>
      <c r="BD29" s="153"/>
      <c r="BE29" s="532">
        <v>797</v>
      </c>
      <c r="BF29" s="532"/>
      <c r="BG29" s="532"/>
      <c r="BH29" s="532"/>
      <c r="BI29" s="532"/>
      <c r="BJ29" s="532"/>
      <c r="BK29" s="532"/>
      <c r="BL29" s="532"/>
      <c r="BM29" s="532"/>
      <c r="BN29" s="153"/>
      <c r="BO29" s="153"/>
      <c r="BP29" s="153"/>
      <c r="BQ29" s="153"/>
      <c r="BR29" s="67"/>
      <c r="BS29" s="385" t="s">
        <v>86</v>
      </c>
      <c r="BT29" s="385"/>
      <c r="BU29" s="385"/>
      <c r="BV29" s="385"/>
      <c r="BW29" s="385"/>
      <c r="BX29" s="385"/>
      <c r="BY29" s="385"/>
      <c r="BZ29" s="385"/>
      <c r="CA29" s="385"/>
      <c r="CB29" s="385"/>
      <c r="CC29" s="385"/>
      <c r="CD29" s="385"/>
      <c r="CE29" s="385"/>
      <c r="CF29" s="386"/>
      <c r="CG29" s="532">
        <v>1794</v>
      </c>
      <c r="CH29" s="532"/>
      <c r="CI29" s="532"/>
      <c r="CJ29" s="532"/>
      <c r="CK29" s="532"/>
      <c r="CL29" s="532"/>
      <c r="CM29" s="532"/>
      <c r="CN29" s="532"/>
      <c r="CO29" s="532"/>
      <c r="CP29" s="68"/>
      <c r="CQ29" s="68"/>
      <c r="CR29" s="68"/>
      <c r="CS29" s="68"/>
      <c r="CT29" s="154"/>
      <c r="CU29" s="532">
        <v>893</v>
      </c>
      <c r="CV29" s="532"/>
      <c r="CW29" s="532"/>
      <c r="CX29" s="532"/>
      <c r="CY29" s="532"/>
      <c r="CZ29" s="532"/>
      <c r="DA29" s="532"/>
      <c r="DB29" s="532"/>
      <c r="DC29" s="532"/>
      <c r="DD29" s="153"/>
      <c r="DE29" s="153"/>
      <c r="DF29" s="153"/>
      <c r="DG29" s="153"/>
      <c r="DH29" s="153"/>
      <c r="DI29" s="153"/>
      <c r="DJ29" s="532">
        <v>901</v>
      </c>
      <c r="DK29" s="532"/>
      <c r="DL29" s="532"/>
      <c r="DM29" s="532"/>
      <c r="DN29" s="532"/>
      <c r="DO29" s="532"/>
      <c r="DP29" s="532"/>
      <c r="DQ29" s="532"/>
      <c r="DR29" s="532"/>
      <c r="DS29" s="153"/>
      <c r="DT29" s="153"/>
      <c r="DU29" s="153"/>
      <c r="DV29" s="153"/>
      <c r="DW29" s="153"/>
      <c r="DX29" s="532">
        <v>873</v>
      </c>
      <c r="DY29" s="532"/>
      <c r="DZ29" s="532"/>
      <c r="EA29" s="532"/>
      <c r="EB29" s="532"/>
      <c r="EC29" s="532"/>
      <c r="ED29" s="532"/>
      <c r="EE29" s="532"/>
      <c r="EF29" s="532"/>
      <c r="EG29" s="153"/>
      <c r="EH29" s="153"/>
      <c r="EI29" s="153"/>
      <c r="EJ29" s="153"/>
      <c r="EK29" s="74"/>
      <c r="ES29" s="75"/>
    </row>
    <row r="30" spans="1:149" ht="12.95" customHeight="1" x14ac:dyDescent="0.15">
      <c r="A30" s="385" t="s">
        <v>322</v>
      </c>
      <c r="B30" s="385"/>
      <c r="C30" s="385"/>
      <c r="D30" s="385"/>
      <c r="E30" s="385"/>
      <c r="F30" s="385"/>
      <c r="G30" s="385"/>
      <c r="H30" s="385"/>
      <c r="I30" s="385"/>
      <c r="J30" s="385"/>
      <c r="K30" s="385"/>
      <c r="L30" s="385"/>
      <c r="M30" s="385"/>
      <c r="N30" s="386"/>
      <c r="O30" s="534">
        <v>1153</v>
      </c>
      <c r="P30" s="535"/>
      <c r="Q30" s="535"/>
      <c r="R30" s="535"/>
      <c r="S30" s="535"/>
      <c r="T30" s="535"/>
      <c r="U30" s="535"/>
      <c r="V30" s="535"/>
      <c r="W30" s="535"/>
      <c r="X30" s="68"/>
      <c r="Y30" s="68"/>
      <c r="Z30" s="68"/>
      <c r="AA30" s="68"/>
      <c r="AB30" s="154"/>
      <c r="AC30" s="532">
        <v>579</v>
      </c>
      <c r="AD30" s="532"/>
      <c r="AE30" s="532"/>
      <c r="AF30" s="532"/>
      <c r="AG30" s="532"/>
      <c r="AH30" s="532"/>
      <c r="AI30" s="532"/>
      <c r="AJ30" s="532"/>
      <c r="AK30" s="532"/>
      <c r="AL30" s="153"/>
      <c r="AM30" s="153"/>
      <c r="AN30" s="153"/>
      <c r="AO30" s="153"/>
      <c r="AP30" s="153"/>
      <c r="AQ30" s="532">
        <v>574</v>
      </c>
      <c r="AR30" s="532"/>
      <c r="AS30" s="532"/>
      <c r="AT30" s="532"/>
      <c r="AU30" s="532"/>
      <c r="AV30" s="532"/>
      <c r="AW30" s="532"/>
      <c r="AX30" s="532"/>
      <c r="AY30" s="532"/>
      <c r="AZ30" s="73"/>
      <c r="BA30" s="73"/>
      <c r="BB30" s="153"/>
      <c r="BC30" s="153"/>
      <c r="BD30" s="153"/>
      <c r="BE30" s="532">
        <v>552</v>
      </c>
      <c r="BF30" s="532"/>
      <c r="BG30" s="532"/>
      <c r="BH30" s="532"/>
      <c r="BI30" s="532"/>
      <c r="BJ30" s="532"/>
      <c r="BK30" s="532"/>
      <c r="BL30" s="532"/>
      <c r="BM30" s="532"/>
      <c r="BN30" s="153"/>
      <c r="BO30" s="153"/>
      <c r="BP30" s="153"/>
      <c r="BQ30" s="153"/>
      <c r="BR30" s="67"/>
      <c r="BS30" s="385" t="s">
        <v>85</v>
      </c>
      <c r="BT30" s="385"/>
      <c r="BU30" s="385"/>
      <c r="BV30" s="385"/>
      <c r="BW30" s="385"/>
      <c r="BX30" s="385"/>
      <c r="BY30" s="385"/>
      <c r="BZ30" s="385"/>
      <c r="CA30" s="385"/>
      <c r="CB30" s="385"/>
      <c r="CC30" s="385"/>
      <c r="CD30" s="385"/>
      <c r="CE30" s="385"/>
      <c r="CF30" s="386"/>
      <c r="CG30" s="532">
        <v>387</v>
      </c>
      <c r="CH30" s="532"/>
      <c r="CI30" s="532"/>
      <c r="CJ30" s="532"/>
      <c r="CK30" s="532"/>
      <c r="CL30" s="532"/>
      <c r="CM30" s="532"/>
      <c r="CN30" s="532"/>
      <c r="CO30" s="532"/>
      <c r="CP30" s="68"/>
      <c r="CQ30" s="68"/>
      <c r="CR30" s="68"/>
      <c r="CS30" s="68"/>
      <c r="CT30" s="154"/>
      <c r="CU30" s="532">
        <v>211</v>
      </c>
      <c r="CV30" s="532"/>
      <c r="CW30" s="532"/>
      <c r="CX30" s="532"/>
      <c r="CY30" s="532"/>
      <c r="CZ30" s="532"/>
      <c r="DA30" s="532"/>
      <c r="DB30" s="532"/>
      <c r="DC30" s="532"/>
      <c r="DD30" s="153"/>
      <c r="DE30" s="153"/>
      <c r="DF30" s="153"/>
      <c r="DG30" s="153"/>
      <c r="DH30" s="153"/>
      <c r="DI30" s="153"/>
      <c r="DJ30" s="532">
        <v>176</v>
      </c>
      <c r="DK30" s="532"/>
      <c r="DL30" s="532"/>
      <c r="DM30" s="532"/>
      <c r="DN30" s="532"/>
      <c r="DO30" s="532"/>
      <c r="DP30" s="532"/>
      <c r="DQ30" s="532"/>
      <c r="DR30" s="532"/>
      <c r="DS30" s="153"/>
      <c r="DT30" s="153"/>
      <c r="DU30" s="153"/>
      <c r="DV30" s="153"/>
      <c r="DW30" s="153"/>
      <c r="DX30" s="532">
        <v>172</v>
      </c>
      <c r="DY30" s="532"/>
      <c r="DZ30" s="532"/>
      <c r="EA30" s="532"/>
      <c r="EB30" s="532"/>
      <c r="EC30" s="532"/>
      <c r="ED30" s="532"/>
      <c r="EE30" s="532"/>
      <c r="EF30" s="532"/>
      <c r="EG30" s="153"/>
      <c r="EH30" s="153"/>
      <c r="EI30" s="153"/>
      <c r="EJ30" s="153"/>
      <c r="EK30" s="67"/>
      <c r="ES30" s="75"/>
    </row>
    <row r="31" spans="1:149" ht="12.95" customHeight="1" x14ac:dyDescent="0.15">
      <c r="A31" s="385" t="s">
        <v>323</v>
      </c>
      <c r="B31" s="385"/>
      <c r="C31" s="385"/>
      <c r="D31" s="385"/>
      <c r="E31" s="385"/>
      <c r="F31" s="385"/>
      <c r="G31" s="385"/>
      <c r="H31" s="385"/>
      <c r="I31" s="385"/>
      <c r="J31" s="385"/>
      <c r="K31" s="385"/>
      <c r="L31" s="385"/>
      <c r="M31" s="385"/>
      <c r="N31" s="386"/>
      <c r="O31" s="534">
        <v>751</v>
      </c>
      <c r="P31" s="535"/>
      <c r="Q31" s="535"/>
      <c r="R31" s="535"/>
      <c r="S31" s="535"/>
      <c r="T31" s="535"/>
      <c r="U31" s="535"/>
      <c r="V31" s="535"/>
      <c r="W31" s="535"/>
      <c r="X31" s="68"/>
      <c r="Y31" s="68"/>
      <c r="Z31" s="68"/>
      <c r="AA31" s="68"/>
      <c r="AB31" s="154"/>
      <c r="AC31" s="532">
        <v>365</v>
      </c>
      <c r="AD31" s="532"/>
      <c r="AE31" s="532"/>
      <c r="AF31" s="532"/>
      <c r="AG31" s="532"/>
      <c r="AH31" s="532"/>
      <c r="AI31" s="532"/>
      <c r="AJ31" s="532"/>
      <c r="AK31" s="532"/>
      <c r="AL31" s="153"/>
      <c r="AM31" s="153"/>
      <c r="AN31" s="153"/>
      <c r="AO31" s="153"/>
      <c r="AP31" s="153"/>
      <c r="AQ31" s="532">
        <v>386</v>
      </c>
      <c r="AR31" s="532"/>
      <c r="AS31" s="532"/>
      <c r="AT31" s="532"/>
      <c r="AU31" s="532"/>
      <c r="AV31" s="532"/>
      <c r="AW31" s="532"/>
      <c r="AX31" s="532"/>
      <c r="AY31" s="532"/>
      <c r="AZ31" s="73"/>
      <c r="BA31" s="73"/>
      <c r="BB31" s="153"/>
      <c r="BC31" s="153"/>
      <c r="BD31" s="153"/>
      <c r="BE31" s="532">
        <v>339</v>
      </c>
      <c r="BF31" s="532"/>
      <c r="BG31" s="532"/>
      <c r="BH31" s="532"/>
      <c r="BI31" s="532"/>
      <c r="BJ31" s="532"/>
      <c r="BK31" s="532"/>
      <c r="BL31" s="532"/>
      <c r="BM31" s="532"/>
      <c r="BN31" s="153"/>
      <c r="BO31" s="153"/>
      <c r="BP31" s="153"/>
      <c r="BQ31" s="153"/>
      <c r="BR31" s="67"/>
      <c r="BS31" s="385" t="s">
        <v>84</v>
      </c>
      <c r="BT31" s="385"/>
      <c r="BU31" s="385"/>
      <c r="BV31" s="385"/>
      <c r="BW31" s="385"/>
      <c r="BX31" s="385"/>
      <c r="BY31" s="385"/>
      <c r="BZ31" s="385"/>
      <c r="CA31" s="385"/>
      <c r="CB31" s="385"/>
      <c r="CC31" s="385"/>
      <c r="CD31" s="385"/>
      <c r="CE31" s="385"/>
      <c r="CF31" s="386"/>
      <c r="CG31" s="532">
        <v>696</v>
      </c>
      <c r="CH31" s="532"/>
      <c r="CI31" s="532"/>
      <c r="CJ31" s="532"/>
      <c r="CK31" s="532"/>
      <c r="CL31" s="532"/>
      <c r="CM31" s="532"/>
      <c r="CN31" s="532"/>
      <c r="CO31" s="532"/>
      <c r="CP31" s="68"/>
      <c r="CQ31" s="68"/>
      <c r="CR31" s="68"/>
      <c r="CS31" s="68"/>
      <c r="CT31" s="154"/>
      <c r="CU31" s="532">
        <v>355</v>
      </c>
      <c r="CV31" s="532"/>
      <c r="CW31" s="532"/>
      <c r="CX31" s="532"/>
      <c r="CY31" s="532"/>
      <c r="CZ31" s="532"/>
      <c r="DA31" s="532"/>
      <c r="DB31" s="532"/>
      <c r="DC31" s="532"/>
      <c r="DD31" s="153"/>
      <c r="DE31" s="153"/>
      <c r="DF31" s="153"/>
      <c r="DG31" s="153"/>
      <c r="DH31" s="153"/>
      <c r="DI31" s="153"/>
      <c r="DJ31" s="532">
        <v>341</v>
      </c>
      <c r="DK31" s="532"/>
      <c r="DL31" s="532"/>
      <c r="DM31" s="532"/>
      <c r="DN31" s="532"/>
      <c r="DO31" s="532"/>
      <c r="DP31" s="532"/>
      <c r="DQ31" s="532"/>
      <c r="DR31" s="532"/>
      <c r="DS31" s="153"/>
      <c r="DT31" s="153"/>
      <c r="DU31" s="153"/>
      <c r="DV31" s="153"/>
      <c r="DW31" s="153"/>
      <c r="DX31" s="532">
        <v>336</v>
      </c>
      <c r="DY31" s="532"/>
      <c r="DZ31" s="532"/>
      <c r="EA31" s="532"/>
      <c r="EB31" s="532"/>
      <c r="EC31" s="532"/>
      <c r="ED31" s="532"/>
      <c r="EE31" s="532"/>
      <c r="EF31" s="532"/>
      <c r="EG31" s="153"/>
      <c r="EH31" s="153"/>
      <c r="EI31" s="153"/>
      <c r="EJ31" s="153"/>
      <c r="EK31" s="67"/>
      <c r="ES31" s="75"/>
    </row>
    <row r="32" spans="1:149" ht="12.95" customHeight="1" x14ac:dyDescent="0.15">
      <c r="A32" s="385" t="s">
        <v>324</v>
      </c>
      <c r="B32" s="385"/>
      <c r="C32" s="385"/>
      <c r="D32" s="385"/>
      <c r="E32" s="385"/>
      <c r="F32" s="385"/>
      <c r="G32" s="385"/>
      <c r="H32" s="385"/>
      <c r="I32" s="385"/>
      <c r="J32" s="385"/>
      <c r="K32" s="385"/>
      <c r="L32" s="385"/>
      <c r="M32" s="385"/>
      <c r="N32" s="386"/>
      <c r="O32" s="534">
        <v>1526</v>
      </c>
      <c r="P32" s="535"/>
      <c r="Q32" s="535"/>
      <c r="R32" s="535"/>
      <c r="S32" s="535"/>
      <c r="T32" s="535"/>
      <c r="U32" s="535"/>
      <c r="V32" s="535"/>
      <c r="W32" s="535"/>
      <c r="X32" s="68"/>
      <c r="Y32" s="68"/>
      <c r="Z32" s="68"/>
      <c r="AA32" s="68"/>
      <c r="AB32" s="154"/>
      <c r="AC32" s="532">
        <v>741</v>
      </c>
      <c r="AD32" s="532"/>
      <c r="AE32" s="532"/>
      <c r="AF32" s="532"/>
      <c r="AG32" s="532"/>
      <c r="AH32" s="532"/>
      <c r="AI32" s="532"/>
      <c r="AJ32" s="532"/>
      <c r="AK32" s="532"/>
      <c r="AL32" s="153"/>
      <c r="AM32" s="153"/>
      <c r="AN32" s="153"/>
      <c r="AO32" s="153"/>
      <c r="AP32" s="153"/>
      <c r="AQ32" s="532">
        <v>785</v>
      </c>
      <c r="AR32" s="532"/>
      <c r="AS32" s="532"/>
      <c r="AT32" s="532"/>
      <c r="AU32" s="532"/>
      <c r="AV32" s="532"/>
      <c r="AW32" s="532"/>
      <c r="AX32" s="532"/>
      <c r="AY32" s="532"/>
      <c r="AZ32" s="73"/>
      <c r="BA32" s="73"/>
      <c r="BB32" s="153"/>
      <c r="BC32" s="153"/>
      <c r="BD32" s="153"/>
      <c r="BE32" s="532">
        <v>699</v>
      </c>
      <c r="BF32" s="532"/>
      <c r="BG32" s="532"/>
      <c r="BH32" s="532"/>
      <c r="BI32" s="532"/>
      <c r="BJ32" s="532"/>
      <c r="BK32" s="532"/>
      <c r="BL32" s="532"/>
      <c r="BM32" s="532"/>
      <c r="BN32" s="153"/>
      <c r="BO32" s="153"/>
      <c r="BP32" s="153"/>
      <c r="BQ32" s="153"/>
      <c r="BR32" s="67"/>
      <c r="BS32" s="385" t="s">
        <v>83</v>
      </c>
      <c r="BT32" s="385"/>
      <c r="BU32" s="385"/>
      <c r="BV32" s="385"/>
      <c r="BW32" s="385"/>
      <c r="BX32" s="385"/>
      <c r="BY32" s="385"/>
      <c r="BZ32" s="385"/>
      <c r="CA32" s="385"/>
      <c r="CB32" s="385"/>
      <c r="CC32" s="385"/>
      <c r="CD32" s="385"/>
      <c r="CE32" s="385"/>
      <c r="CF32" s="386"/>
      <c r="CG32" s="532">
        <v>37</v>
      </c>
      <c r="CH32" s="532"/>
      <c r="CI32" s="532"/>
      <c r="CJ32" s="532"/>
      <c r="CK32" s="532"/>
      <c r="CL32" s="532"/>
      <c r="CM32" s="532"/>
      <c r="CN32" s="532"/>
      <c r="CO32" s="532"/>
      <c r="CP32" s="68"/>
      <c r="CQ32" s="68"/>
      <c r="CR32" s="68"/>
      <c r="CS32" s="68"/>
      <c r="CT32" s="154"/>
      <c r="CU32" s="532">
        <v>18</v>
      </c>
      <c r="CV32" s="532"/>
      <c r="CW32" s="532"/>
      <c r="CX32" s="532"/>
      <c r="CY32" s="532"/>
      <c r="CZ32" s="532"/>
      <c r="DA32" s="532"/>
      <c r="DB32" s="532"/>
      <c r="DC32" s="532"/>
      <c r="DD32" s="153"/>
      <c r="DE32" s="153"/>
      <c r="DF32" s="153"/>
      <c r="DG32" s="153"/>
      <c r="DH32" s="153"/>
      <c r="DI32" s="153"/>
      <c r="DJ32" s="532">
        <v>19</v>
      </c>
      <c r="DK32" s="532"/>
      <c r="DL32" s="532"/>
      <c r="DM32" s="532"/>
      <c r="DN32" s="532"/>
      <c r="DO32" s="532"/>
      <c r="DP32" s="532"/>
      <c r="DQ32" s="532"/>
      <c r="DR32" s="532"/>
      <c r="DS32" s="153"/>
      <c r="DT32" s="153"/>
      <c r="DU32" s="153"/>
      <c r="DV32" s="153"/>
      <c r="DW32" s="153"/>
      <c r="DX32" s="532">
        <v>17</v>
      </c>
      <c r="DY32" s="532"/>
      <c r="DZ32" s="532"/>
      <c r="EA32" s="532"/>
      <c r="EB32" s="532"/>
      <c r="EC32" s="532"/>
      <c r="ED32" s="532"/>
      <c r="EE32" s="532"/>
      <c r="EF32" s="532"/>
      <c r="EG32" s="153"/>
      <c r="EH32" s="153"/>
      <c r="EI32" s="153"/>
      <c r="EJ32" s="153"/>
      <c r="EK32" s="67"/>
    </row>
    <row r="33" spans="1:141" ht="12.95" customHeight="1" x14ac:dyDescent="0.15">
      <c r="A33" s="385" t="s">
        <v>325</v>
      </c>
      <c r="B33" s="385"/>
      <c r="C33" s="385"/>
      <c r="D33" s="385"/>
      <c r="E33" s="385"/>
      <c r="F33" s="385"/>
      <c r="G33" s="385"/>
      <c r="H33" s="385"/>
      <c r="I33" s="385"/>
      <c r="J33" s="385"/>
      <c r="K33" s="385"/>
      <c r="L33" s="385"/>
      <c r="M33" s="385"/>
      <c r="N33" s="386"/>
      <c r="O33" s="534">
        <v>10915</v>
      </c>
      <c r="P33" s="535"/>
      <c r="Q33" s="535"/>
      <c r="R33" s="535"/>
      <c r="S33" s="535"/>
      <c r="T33" s="535"/>
      <c r="U33" s="535"/>
      <c r="V33" s="535"/>
      <c r="W33" s="535"/>
      <c r="X33" s="68"/>
      <c r="Y33" s="68"/>
      <c r="Z33" s="68"/>
      <c r="AA33" s="68"/>
      <c r="AB33" s="154"/>
      <c r="AC33" s="532">
        <v>5510</v>
      </c>
      <c r="AD33" s="532"/>
      <c r="AE33" s="532"/>
      <c r="AF33" s="532"/>
      <c r="AG33" s="532"/>
      <c r="AH33" s="532"/>
      <c r="AI33" s="532"/>
      <c r="AJ33" s="532"/>
      <c r="AK33" s="532"/>
      <c r="AL33" s="153"/>
      <c r="AM33" s="153"/>
      <c r="AN33" s="153"/>
      <c r="AO33" s="153"/>
      <c r="AP33" s="153"/>
      <c r="AQ33" s="532">
        <v>5405</v>
      </c>
      <c r="AR33" s="532"/>
      <c r="AS33" s="532"/>
      <c r="AT33" s="532"/>
      <c r="AU33" s="532"/>
      <c r="AV33" s="532"/>
      <c r="AW33" s="532"/>
      <c r="AX33" s="532"/>
      <c r="AY33" s="532"/>
      <c r="AZ33" s="73"/>
      <c r="BA33" s="73"/>
      <c r="BB33" s="153"/>
      <c r="BC33" s="153"/>
      <c r="BD33" s="153"/>
      <c r="BE33" s="532">
        <v>4919</v>
      </c>
      <c r="BF33" s="532"/>
      <c r="BG33" s="532"/>
      <c r="BH33" s="532"/>
      <c r="BI33" s="532"/>
      <c r="BJ33" s="532"/>
      <c r="BK33" s="532"/>
      <c r="BL33" s="532"/>
      <c r="BM33" s="532"/>
      <c r="BN33" s="153"/>
      <c r="BO33" s="153"/>
      <c r="BP33" s="153"/>
      <c r="BQ33" s="153"/>
      <c r="BR33" s="67"/>
      <c r="BS33" s="385" t="s">
        <v>82</v>
      </c>
      <c r="BT33" s="385"/>
      <c r="BU33" s="385"/>
      <c r="BV33" s="385"/>
      <c r="BW33" s="385"/>
      <c r="BX33" s="385"/>
      <c r="BY33" s="385"/>
      <c r="BZ33" s="385"/>
      <c r="CA33" s="385"/>
      <c r="CB33" s="385"/>
      <c r="CC33" s="385"/>
      <c r="CD33" s="385"/>
      <c r="CE33" s="385"/>
      <c r="CF33" s="386"/>
      <c r="CG33" s="532">
        <v>171</v>
      </c>
      <c r="CH33" s="532"/>
      <c r="CI33" s="532"/>
      <c r="CJ33" s="532"/>
      <c r="CK33" s="532"/>
      <c r="CL33" s="532"/>
      <c r="CM33" s="532"/>
      <c r="CN33" s="532"/>
      <c r="CO33" s="532"/>
      <c r="CP33" s="68"/>
      <c r="CQ33" s="68"/>
      <c r="CR33" s="68"/>
      <c r="CS33" s="68"/>
      <c r="CT33" s="154"/>
      <c r="CU33" s="532">
        <v>92</v>
      </c>
      <c r="CV33" s="532"/>
      <c r="CW33" s="532"/>
      <c r="CX33" s="532"/>
      <c r="CY33" s="532"/>
      <c r="CZ33" s="532"/>
      <c r="DA33" s="532"/>
      <c r="DB33" s="532"/>
      <c r="DC33" s="532"/>
      <c r="DD33" s="153"/>
      <c r="DE33" s="153"/>
      <c r="DF33" s="153"/>
      <c r="DG33" s="153"/>
      <c r="DH33" s="153"/>
      <c r="DI33" s="153"/>
      <c r="DJ33" s="532">
        <v>79</v>
      </c>
      <c r="DK33" s="532"/>
      <c r="DL33" s="532"/>
      <c r="DM33" s="532"/>
      <c r="DN33" s="532"/>
      <c r="DO33" s="532"/>
      <c r="DP33" s="532"/>
      <c r="DQ33" s="532"/>
      <c r="DR33" s="532"/>
      <c r="DS33" s="153"/>
      <c r="DT33" s="153"/>
      <c r="DU33" s="153"/>
      <c r="DV33" s="153"/>
      <c r="DW33" s="153"/>
      <c r="DX33" s="532">
        <v>73</v>
      </c>
      <c r="DY33" s="532"/>
      <c r="DZ33" s="532"/>
      <c r="EA33" s="532"/>
      <c r="EB33" s="532"/>
      <c r="EC33" s="532"/>
      <c r="ED33" s="532"/>
      <c r="EE33" s="532"/>
      <c r="EF33" s="532"/>
      <c r="EG33" s="153"/>
      <c r="EH33" s="153"/>
      <c r="EI33" s="153"/>
      <c r="EJ33" s="153"/>
      <c r="EK33" s="74"/>
    </row>
    <row r="34" spans="1:141" ht="12.95" customHeight="1" x14ac:dyDescent="0.15">
      <c r="A34" s="385" t="s">
        <v>326</v>
      </c>
      <c r="B34" s="385"/>
      <c r="C34" s="385"/>
      <c r="D34" s="385"/>
      <c r="E34" s="385"/>
      <c r="F34" s="385"/>
      <c r="G34" s="385"/>
      <c r="H34" s="385"/>
      <c r="I34" s="385"/>
      <c r="J34" s="385"/>
      <c r="K34" s="385"/>
      <c r="L34" s="385"/>
      <c r="M34" s="385"/>
      <c r="N34" s="386"/>
      <c r="O34" s="534">
        <v>227</v>
      </c>
      <c r="P34" s="535"/>
      <c r="Q34" s="535"/>
      <c r="R34" s="535"/>
      <c r="S34" s="535"/>
      <c r="T34" s="535"/>
      <c r="U34" s="535"/>
      <c r="V34" s="535"/>
      <c r="W34" s="535"/>
      <c r="X34" s="68"/>
      <c r="Y34" s="68"/>
      <c r="Z34" s="68"/>
      <c r="AA34" s="68"/>
      <c r="AB34" s="154"/>
      <c r="AC34" s="532">
        <v>118</v>
      </c>
      <c r="AD34" s="532"/>
      <c r="AE34" s="532"/>
      <c r="AF34" s="532"/>
      <c r="AG34" s="532"/>
      <c r="AH34" s="532"/>
      <c r="AI34" s="532"/>
      <c r="AJ34" s="532"/>
      <c r="AK34" s="532"/>
      <c r="AL34" s="153"/>
      <c r="AM34" s="153"/>
      <c r="AN34" s="153"/>
      <c r="AO34" s="153"/>
      <c r="AP34" s="153"/>
      <c r="AQ34" s="532">
        <v>109</v>
      </c>
      <c r="AR34" s="532"/>
      <c r="AS34" s="532"/>
      <c r="AT34" s="532"/>
      <c r="AU34" s="532"/>
      <c r="AV34" s="532"/>
      <c r="AW34" s="532"/>
      <c r="AX34" s="532"/>
      <c r="AY34" s="532"/>
      <c r="AZ34" s="73"/>
      <c r="BA34" s="73"/>
      <c r="BB34" s="153"/>
      <c r="BC34" s="153"/>
      <c r="BD34" s="153"/>
      <c r="BE34" s="532">
        <v>155</v>
      </c>
      <c r="BF34" s="532"/>
      <c r="BG34" s="532"/>
      <c r="BH34" s="532"/>
      <c r="BI34" s="532"/>
      <c r="BJ34" s="532"/>
      <c r="BK34" s="532"/>
      <c r="BL34" s="532"/>
      <c r="BM34" s="532"/>
      <c r="BN34" s="153"/>
      <c r="BO34" s="153"/>
      <c r="BP34" s="153"/>
      <c r="BQ34" s="153"/>
      <c r="BR34" s="67"/>
      <c r="BS34" s="383" t="s">
        <v>81</v>
      </c>
      <c r="BT34" s="383"/>
      <c r="BU34" s="383"/>
      <c r="BV34" s="383"/>
      <c r="BW34" s="383"/>
      <c r="BX34" s="383"/>
      <c r="BY34" s="383"/>
      <c r="BZ34" s="383"/>
      <c r="CA34" s="383"/>
      <c r="CB34" s="383"/>
      <c r="CC34" s="383"/>
      <c r="CD34" s="383"/>
      <c r="CE34" s="383"/>
      <c r="CF34" s="384"/>
      <c r="CG34" s="529">
        <f>SUM(CG29:CO33)</f>
        <v>3085</v>
      </c>
      <c r="CH34" s="529"/>
      <c r="CI34" s="529"/>
      <c r="CJ34" s="529"/>
      <c r="CK34" s="529"/>
      <c r="CL34" s="529"/>
      <c r="CM34" s="529"/>
      <c r="CN34" s="529"/>
      <c r="CO34" s="529"/>
      <c r="CP34" s="63"/>
      <c r="CQ34" s="63"/>
      <c r="CR34" s="63"/>
      <c r="CS34" s="63"/>
      <c r="CT34" s="531"/>
      <c r="CU34" s="537">
        <f>SUM(CU29:DC33)</f>
        <v>1569</v>
      </c>
      <c r="CV34" s="537"/>
      <c r="CW34" s="537"/>
      <c r="CX34" s="537"/>
      <c r="CY34" s="537"/>
      <c r="CZ34" s="537"/>
      <c r="DA34" s="537"/>
      <c r="DB34" s="537"/>
      <c r="DC34" s="537"/>
      <c r="DD34" s="63"/>
      <c r="DE34" s="63"/>
      <c r="DF34" s="63"/>
      <c r="DG34" s="63"/>
      <c r="DH34" s="63"/>
      <c r="DI34" s="536"/>
      <c r="DJ34" s="529">
        <f>SUM(DJ29:DR33)</f>
        <v>1516</v>
      </c>
      <c r="DK34" s="529"/>
      <c r="DL34" s="529"/>
      <c r="DM34" s="529"/>
      <c r="DN34" s="529"/>
      <c r="DO34" s="529"/>
      <c r="DP34" s="529"/>
      <c r="DQ34" s="529"/>
      <c r="DR34" s="529"/>
      <c r="DS34" s="63"/>
      <c r="DT34" s="63"/>
      <c r="DU34" s="63"/>
      <c r="DV34" s="63"/>
      <c r="DW34" s="536"/>
      <c r="DX34" s="537">
        <f>SUM(DX29:EF33)</f>
        <v>1471</v>
      </c>
      <c r="DY34" s="537"/>
      <c r="DZ34" s="537"/>
      <c r="EA34" s="537"/>
      <c r="EB34" s="537"/>
      <c r="EC34" s="537"/>
      <c r="ED34" s="537"/>
      <c r="EE34" s="537"/>
      <c r="EF34" s="537"/>
      <c r="EG34" s="63"/>
      <c r="EH34" s="63"/>
      <c r="EI34" s="63"/>
      <c r="EJ34" s="63"/>
      <c r="EK34" s="67"/>
    </row>
    <row r="35" spans="1:141" ht="12.95" customHeight="1" x14ac:dyDescent="0.15">
      <c r="A35" s="385" t="s">
        <v>327</v>
      </c>
      <c r="B35" s="385"/>
      <c r="C35" s="385"/>
      <c r="D35" s="385"/>
      <c r="E35" s="385"/>
      <c r="F35" s="385"/>
      <c r="G35" s="385"/>
      <c r="H35" s="385"/>
      <c r="I35" s="385"/>
      <c r="J35" s="385"/>
      <c r="K35" s="385"/>
      <c r="L35" s="385"/>
      <c r="M35" s="385"/>
      <c r="N35" s="386"/>
      <c r="O35" s="534">
        <v>1834</v>
      </c>
      <c r="P35" s="535"/>
      <c r="Q35" s="535"/>
      <c r="R35" s="535"/>
      <c r="S35" s="535"/>
      <c r="T35" s="535"/>
      <c r="U35" s="535"/>
      <c r="V35" s="535"/>
      <c r="W35" s="535"/>
      <c r="X35" s="68"/>
      <c r="Y35" s="68"/>
      <c r="Z35" s="68"/>
      <c r="AA35" s="68"/>
      <c r="AB35" s="154"/>
      <c r="AC35" s="532">
        <v>1006</v>
      </c>
      <c r="AD35" s="532"/>
      <c r="AE35" s="532"/>
      <c r="AF35" s="532"/>
      <c r="AG35" s="532"/>
      <c r="AH35" s="532"/>
      <c r="AI35" s="532"/>
      <c r="AJ35" s="532"/>
      <c r="AK35" s="532"/>
      <c r="AL35" s="153"/>
      <c r="AM35" s="153"/>
      <c r="AN35" s="153"/>
      <c r="AO35" s="153"/>
      <c r="AP35" s="153"/>
      <c r="AQ35" s="532">
        <v>828</v>
      </c>
      <c r="AR35" s="532"/>
      <c r="AS35" s="532"/>
      <c r="AT35" s="532"/>
      <c r="AU35" s="532"/>
      <c r="AV35" s="532"/>
      <c r="AW35" s="532"/>
      <c r="AX35" s="532"/>
      <c r="AY35" s="532"/>
      <c r="AZ35" s="73"/>
      <c r="BA35" s="73"/>
      <c r="BB35" s="73"/>
      <c r="BC35" s="538"/>
      <c r="BD35" s="538"/>
      <c r="BE35" s="532">
        <v>1061</v>
      </c>
      <c r="BF35" s="532"/>
      <c r="BG35" s="532"/>
      <c r="BH35" s="532"/>
      <c r="BI35" s="532"/>
      <c r="BJ35" s="532"/>
      <c r="BK35" s="532"/>
      <c r="BL35" s="532"/>
      <c r="BM35" s="532"/>
      <c r="BN35" s="153"/>
      <c r="BO35" s="153"/>
      <c r="BP35" s="153"/>
      <c r="BQ35" s="153"/>
      <c r="BR35" s="67"/>
      <c r="BS35" s="184"/>
      <c r="BT35" s="184"/>
      <c r="BU35" s="184"/>
      <c r="BV35" s="184"/>
      <c r="BW35" s="184"/>
      <c r="BX35" s="184"/>
      <c r="BY35" s="184"/>
      <c r="BZ35" s="184"/>
      <c r="CA35" s="184"/>
      <c r="CB35" s="184"/>
      <c r="CC35" s="184"/>
      <c r="CD35" s="184"/>
      <c r="CE35" s="184"/>
      <c r="CF35" s="284"/>
      <c r="CG35" s="154"/>
      <c r="CH35" s="154"/>
      <c r="CI35" s="154"/>
      <c r="CJ35" s="154"/>
      <c r="CK35" s="154"/>
      <c r="CL35" s="154"/>
      <c r="CM35" s="154"/>
      <c r="CN35" s="154"/>
      <c r="CO35" s="154"/>
      <c r="CP35" s="154"/>
      <c r="CQ35" s="154"/>
      <c r="CR35" s="154"/>
      <c r="CS35" s="154"/>
      <c r="CT35" s="154"/>
      <c r="CU35" s="153"/>
      <c r="CV35" s="153"/>
      <c r="CW35" s="153"/>
      <c r="CX35" s="153"/>
      <c r="CY35" s="153"/>
      <c r="CZ35" s="153"/>
      <c r="DA35" s="153"/>
      <c r="DB35" s="153"/>
      <c r="DC35" s="153"/>
      <c r="DD35" s="153"/>
      <c r="DE35" s="153"/>
      <c r="DF35" s="153"/>
      <c r="DG35" s="153"/>
      <c r="DH35" s="153"/>
      <c r="DI35" s="153"/>
      <c r="DJ35" s="153"/>
      <c r="DK35" s="153"/>
      <c r="DL35" s="153"/>
      <c r="DM35" s="153"/>
      <c r="DN35" s="153"/>
      <c r="DO35" s="153"/>
      <c r="DP35" s="153"/>
      <c r="DQ35" s="153"/>
      <c r="DR35" s="153"/>
      <c r="DS35" s="153"/>
      <c r="DT35" s="153"/>
      <c r="DU35" s="153"/>
      <c r="DV35" s="153"/>
      <c r="DW35" s="153"/>
      <c r="DX35" s="153"/>
      <c r="DY35" s="153"/>
      <c r="DZ35" s="153"/>
      <c r="EA35" s="153"/>
      <c r="EB35" s="153"/>
      <c r="EC35" s="153"/>
      <c r="ED35" s="153"/>
      <c r="EE35" s="153"/>
      <c r="EF35" s="153"/>
      <c r="EG35" s="153"/>
      <c r="EH35" s="153"/>
      <c r="EI35" s="153"/>
      <c r="EJ35" s="153"/>
      <c r="EK35" s="67"/>
    </row>
    <row r="36" spans="1:141" ht="12.95" customHeight="1" x14ac:dyDescent="0.15">
      <c r="A36" s="385" t="s">
        <v>328</v>
      </c>
      <c r="B36" s="385"/>
      <c r="C36" s="385"/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6"/>
      <c r="O36" s="534">
        <v>209</v>
      </c>
      <c r="P36" s="535"/>
      <c r="Q36" s="535"/>
      <c r="R36" s="535"/>
      <c r="S36" s="535"/>
      <c r="T36" s="535"/>
      <c r="U36" s="535"/>
      <c r="V36" s="535"/>
      <c r="W36" s="535"/>
      <c r="X36" s="68"/>
      <c r="Y36" s="68"/>
      <c r="Z36" s="68"/>
      <c r="AA36" s="68"/>
      <c r="AB36" s="154"/>
      <c r="AC36" s="532">
        <v>97</v>
      </c>
      <c r="AD36" s="532"/>
      <c r="AE36" s="532"/>
      <c r="AF36" s="532"/>
      <c r="AG36" s="532"/>
      <c r="AH36" s="532"/>
      <c r="AI36" s="532"/>
      <c r="AJ36" s="532"/>
      <c r="AK36" s="532"/>
      <c r="AL36" s="153"/>
      <c r="AM36" s="153"/>
      <c r="AN36" s="153"/>
      <c r="AO36" s="153"/>
      <c r="AP36" s="153"/>
      <c r="AQ36" s="532">
        <v>112</v>
      </c>
      <c r="AR36" s="532"/>
      <c r="AS36" s="532"/>
      <c r="AT36" s="532"/>
      <c r="AU36" s="532"/>
      <c r="AV36" s="532"/>
      <c r="AW36" s="532"/>
      <c r="AX36" s="532"/>
      <c r="AY36" s="532"/>
      <c r="AZ36" s="73"/>
      <c r="BA36" s="73"/>
      <c r="BB36" s="153"/>
      <c r="BC36" s="153"/>
      <c r="BD36" s="153"/>
      <c r="BE36" s="532">
        <v>113</v>
      </c>
      <c r="BF36" s="532"/>
      <c r="BG36" s="532"/>
      <c r="BH36" s="532"/>
      <c r="BI36" s="532"/>
      <c r="BJ36" s="532"/>
      <c r="BK36" s="532"/>
      <c r="BL36" s="532"/>
      <c r="BM36" s="532"/>
      <c r="BN36" s="153"/>
      <c r="BO36" s="153"/>
      <c r="BP36" s="153"/>
      <c r="BQ36" s="153"/>
      <c r="BR36" s="67"/>
      <c r="BS36" s="385" t="s">
        <v>80</v>
      </c>
      <c r="BT36" s="385"/>
      <c r="BU36" s="385"/>
      <c r="BV36" s="385"/>
      <c r="BW36" s="385"/>
      <c r="BX36" s="385"/>
      <c r="BY36" s="385"/>
      <c r="BZ36" s="385"/>
      <c r="CA36" s="385"/>
      <c r="CB36" s="385"/>
      <c r="CC36" s="385"/>
      <c r="CD36" s="385"/>
      <c r="CE36" s="385"/>
      <c r="CF36" s="386"/>
      <c r="CG36" s="532">
        <v>567</v>
      </c>
      <c r="CH36" s="532"/>
      <c r="CI36" s="532"/>
      <c r="CJ36" s="532"/>
      <c r="CK36" s="532"/>
      <c r="CL36" s="532"/>
      <c r="CM36" s="532"/>
      <c r="CN36" s="532"/>
      <c r="CO36" s="532"/>
      <c r="CP36" s="68"/>
      <c r="CQ36" s="68"/>
      <c r="CR36" s="68"/>
      <c r="CS36" s="68"/>
      <c r="CT36" s="154"/>
      <c r="CU36" s="532">
        <v>295</v>
      </c>
      <c r="CV36" s="532"/>
      <c r="CW36" s="532"/>
      <c r="CX36" s="532"/>
      <c r="CY36" s="532"/>
      <c r="CZ36" s="532"/>
      <c r="DA36" s="532"/>
      <c r="DB36" s="532"/>
      <c r="DC36" s="532"/>
      <c r="DD36" s="153"/>
      <c r="DE36" s="153"/>
      <c r="DF36" s="153"/>
      <c r="DG36" s="153"/>
      <c r="DH36" s="153"/>
      <c r="DI36" s="153"/>
      <c r="DJ36" s="532">
        <v>272</v>
      </c>
      <c r="DK36" s="532"/>
      <c r="DL36" s="532"/>
      <c r="DM36" s="532"/>
      <c r="DN36" s="532"/>
      <c r="DO36" s="532"/>
      <c r="DP36" s="532"/>
      <c r="DQ36" s="532"/>
      <c r="DR36" s="532"/>
      <c r="DS36" s="153"/>
      <c r="DT36" s="153"/>
      <c r="DU36" s="153"/>
      <c r="DV36" s="153"/>
      <c r="DW36" s="153"/>
      <c r="DX36" s="532">
        <v>276</v>
      </c>
      <c r="DY36" s="532"/>
      <c r="DZ36" s="532"/>
      <c r="EA36" s="532"/>
      <c r="EB36" s="532"/>
      <c r="EC36" s="532"/>
      <c r="ED36" s="532"/>
      <c r="EE36" s="532"/>
      <c r="EF36" s="532"/>
      <c r="EG36" s="153"/>
      <c r="EH36" s="153"/>
      <c r="EI36" s="153"/>
      <c r="EJ36" s="153"/>
      <c r="EK36" s="67"/>
    </row>
    <row r="37" spans="1:141" ht="12.95" customHeight="1" x14ac:dyDescent="0.15">
      <c r="A37" s="385" t="s">
        <v>329</v>
      </c>
      <c r="B37" s="385"/>
      <c r="C37" s="385"/>
      <c r="D37" s="385"/>
      <c r="E37" s="385"/>
      <c r="F37" s="385"/>
      <c r="G37" s="385"/>
      <c r="H37" s="385"/>
      <c r="I37" s="385"/>
      <c r="J37" s="385"/>
      <c r="K37" s="385"/>
      <c r="L37" s="385"/>
      <c r="M37" s="385"/>
      <c r="N37" s="386"/>
      <c r="O37" s="534">
        <v>1200</v>
      </c>
      <c r="P37" s="535"/>
      <c r="Q37" s="535"/>
      <c r="R37" s="535"/>
      <c r="S37" s="535"/>
      <c r="T37" s="535"/>
      <c r="U37" s="535"/>
      <c r="V37" s="535"/>
      <c r="W37" s="535"/>
      <c r="X37" s="68"/>
      <c r="Y37" s="68"/>
      <c r="Z37" s="68"/>
      <c r="AA37" s="68"/>
      <c r="AB37" s="154"/>
      <c r="AC37" s="532">
        <v>585</v>
      </c>
      <c r="AD37" s="532"/>
      <c r="AE37" s="532"/>
      <c r="AF37" s="532"/>
      <c r="AG37" s="532"/>
      <c r="AH37" s="532"/>
      <c r="AI37" s="532"/>
      <c r="AJ37" s="532"/>
      <c r="AK37" s="532"/>
      <c r="AL37" s="153"/>
      <c r="AM37" s="153"/>
      <c r="AN37" s="153"/>
      <c r="AO37" s="153"/>
      <c r="AP37" s="153"/>
      <c r="AQ37" s="532">
        <v>615</v>
      </c>
      <c r="AR37" s="532"/>
      <c r="AS37" s="532"/>
      <c r="AT37" s="532"/>
      <c r="AU37" s="532"/>
      <c r="AV37" s="532"/>
      <c r="AW37" s="532"/>
      <c r="AX37" s="532"/>
      <c r="AY37" s="532"/>
      <c r="AZ37" s="73"/>
      <c r="BA37" s="73"/>
      <c r="BB37" s="153"/>
      <c r="BC37" s="153"/>
      <c r="BD37" s="153"/>
      <c r="BE37" s="532">
        <v>579</v>
      </c>
      <c r="BF37" s="532"/>
      <c r="BG37" s="532"/>
      <c r="BH37" s="532"/>
      <c r="BI37" s="532"/>
      <c r="BJ37" s="532"/>
      <c r="BK37" s="532"/>
      <c r="BL37" s="532"/>
      <c r="BM37" s="532"/>
      <c r="BN37" s="153"/>
      <c r="BO37" s="153"/>
      <c r="BP37" s="153"/>
      <c r="BQ37" s="153"/>
      <c r="BR37" s="67"/>
      <c r="BS37" s="385" t="s">
        <v>79</v>
      </c>
      <c r="BT37" s="385"/>
      <c r="BU37" s="385"/>
      <c r="BV37" s="385"/>
      <c r="BW37" s="385"/>
      <c r="BX37" s="385"/>
      <c r="BY37" s="385"/>
      <c r="BZ37" s="385"/>
      <c r="CA37" s="385"/>
      <c r="CB37" s="385"/>
      <c r="CC37" s="385"/>
      <c r="CD37" s="385"/>
      <c r="CE37" s="385"/>
      <c r="CF37" s="386"/>
      <c r="CG37" s="532">
        <v>546</v>
      </c>
      <c r="CH37" s="532"/>
      <c r="CI37" s="532"/>
      <c r="CJ37" s="532"/>
      <c r="CK37" s="532"/>
      <c r="CL37" s="532"/>
      <c r="CM37" s="532"/>
      <c r="CN37" s="532"/>
      <c r="CO37" s="532"/>
      <c r="CP37" s="68"/>
      <c r="CQ37" s="68"/>
      <c r="CR37" s="68"/>
      <c r="CS37" s="68"/>
      <c r="CT37" s="154"/>
      <c r="CU37" s="532">
        <v>264</v>
      </c>
      <c r="CV37" s="532"/>
      <c r="CW37" s="532"/>
      <c r="CX37" s="532"/>
      <c r="CY37" s="532"/>
      <c r="CZ37" s="532"/>
      <c r="DA37" s="532"/>
      <c r="DB37" s="532"/>
      <c r="DC37" s="532"/>
      <c r="DD37" s="153"/>
      <c r="DE37" s="153"/>
      <c r="DF37" s="153"/>
      <c r="DG37" s="153"/>
      <c r="DH37" s="153"/>
      <c r="DI37" s="153"/>
      <c r="DJ37" s="532">
        <v>282</v>
      </c>
      <c r="DK37" s="532"/>
      <c r="DL37" s="532"/>
      <c r="DM37" s="532"/>
      <c r="DN37" s="532"/>
      <c r="DO37" s="532"/>
      <c r="DP37" s="532"/>
      <c r="DQ37" s="532"/>
      <c r="DR37" s="532"/>
      <c r="DS37" s="153"/>
      <c r="DT37" s="153"/>
      <c r="DU37" s="153"/>
      <c r="DV37" s="153"/>
      <c r="DW37" s="153"/>
      <c r="DX37" s="532">
        <v>231</v>
      </c>
      <c r="DY37" s="532"/>
      <c r="DZ37" s="532"/>
      <c r="EA37" s="532"/>
      <c r="EB37" s="532"/>
      <c r="EC37" s="532"/>
      <c r="ED37" s="532"/>
      <c r="EE37" s="532"/>
      <c r="EF37" s="532"/>
      <c r="EG37" s="153"/>
      <c r="EH37" s="153"/>
      <c r="EI37" s="153"/>
      <c r="EJ37" s="153"/>
      <c r="EK37" s="67"/>
    </row>
    <row r="38" spans="1:141" ht="12.95" customHeight="1" x14ac:dyDescent="0.15">
      <c r="A38" s="385" t="s">
        <v>330</v>
      </c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6"/>
      <c r="O38" s="534">
        <v>765</v>
      </c>
      <c r="P38" s="535"/>
      <c r="Q38" s="535"/>
      <c r="R38" s="535"/>
      <c r="S38" s="535"/>
      <c r="T38" s="535"/>
      <c r="U38" s="535"/>
      <c r="V38" s="535"/>
      <c r="W38" s="535"/>
      <c r="X38" s="68"/>
      <c r="Y38" s="68"/>
      <c r="Z38" s="68"/>
      <c r="AA38" s="68"/>
      <c r="AB38" s="154"/>
      <c r="AC38" s="532">
        <v>371</v>
      </c>
      <c r="AD38" s="532"/>
      <c r="AE38" s="532"/>
      <c r="AF38" s="532"/>
      <c r="AG38" s="532"/>
      <c r="AH38" s="532"/>
      <c r="AI38" s="532"/>
      <c r="AJ38" s="532"/>
      <c r="AK38" s="532"/>
      <c r="AL38" s="153"/>
      <c r="AM38" s="153"/>
      <c r="AN38" s="153"/>
      <c r="AO38" s="153"/>
      <c r="AP38" s="153"/>
      <c r="AQ38" s="532">
        <v>394</v>
      </c>
      <c r="AR38" s="532"/>
      <c r="AS38" s="532"/>
      <c r="AT38" s="532"/>
      <c r="AU38" s="532"/>
      <c r="AV38" s="532"/>
      <c r="AW38" s="532"/>
      <c r="AX38" s="532"/>
      <c r="AY38" s="532"/>
      <c r="AZ38" s="73"/>
      <c r="BA38" s="73"/>
      <c r="BB38" s="153"/>
      <c r="BC38" s="153"/>
      <c r="BD38" s="153"/>
      <c r="BE38" s="532">
        <v>393</v>
      </c>
      <c r="BF38" s="532"/>
      <c r="BG38" s="532"/>
      <c r="BH38" s="532"/>
      <c r="BI38" s="532"/>
      <c r="BJ38" s="532"/>
      <c r="BK38" s="532"/>
      <c r="BL38" s="532"/>
      <c r="BM38" s="532"/>
      <c r="BN38" s="153"/>
      <c r="BO38" s="153"/>
      <c r="BP38" s="153"/>
      <c r="BQ38" s="153"/>
      <c r="BR38" s="67"/>
      <c r="BS38" s="385" t="s">
        <v>78</v>
      </c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6"/>
      <c r="CG38" s="532">
        <v>461</v>
      </c>
      <c r="CH38" s="532"/>
      <c r="CI38" s="532"/>
      <c r="CJ38" s="532"/>
      <c r="CK38" s="532"/>
      <c r="CL38" s="532"/>
      <c r="CM38" s="532"/>
      <c r="CN38" s="532"/>
      <c r="CO38" s="532"/>
      <c r="CP38" s="68"/>
      <c r="CQ38" s="68"/>
      <c r="CR38" s="68"/>
      <c r="CS38" s="68"/>
      <c r="CT38" s="154"/>
      <c r="CU38" s="532">
        <v>232</v>
      </c>
      <c r="CV38" s="532"/>
      <c r="CW38" s="532"/>
      <c r="CX38" s="532"/>
      <c r="CY38" s="532"/>
      <c r="CZ38" s="532"/>
      <c r="DA38" s="532"/>
      <c r="DB38" s="532"/>
      <c r="DC38" s="532"/>
      <c r="DD38" s="153"/>
      <c r="DE38" s="153"/>
      <c r="DF38" s="153"/>
      <c r="DG38" s="153"/>
      <c r="DH38" s="153"/>
      <c r="DI38" s="153"/>
      <c r="DJ38" s="532">
        <v>229</v>
      </c>
      <c r="DK38" s="532"/>
      <c r="DL38" s="532"/>
      <c r="DM38" s="532"/>
      <c r="DN38" s="532"/>
      <c r="DO38" s="532"/>
      <c r="DP38" s="532"/>
      <c r="DQ38" s="532"/>
      <c r="DR38" s="532"/>
      <c r="DS38" s="153"/>
      <c r="DT38" s="153"/>
      <c r="DU38" s="153"/>
      <c r="DV38" s="153"/>
      <c r="DW38" s="153"/>
      <c r="DX38" s="532">
        <v>198</v>
      </c>
      <c r="DY38" s="532"/>
      <c r="DZ38" s="532"/>
      <c r="EA38" s="532"/>
      <c r="EB38" s="532"/>
      <c r="EC38" s="532"/>
      <c r="ED38" s="532"/>
      <c r="EE38" s="532"/>
      <c r="EF38" s="532"/>
      <c r="EG38" s="153"/>
      <c r="EH38" s="153"/>
      <c r="EI38" s="153"/>
      <c r="EJ38" s="153"/>
      <c r="EK38" s="67"/>
    </row>
    <row r="39" spans="1:141" ht="12.95" customHeight="1" x14ac:dyDescent="0.15">
      <c r="A39" s="385" t="s">
        <v>198</v>
      </c>
      <c r="B39" s="385"/>
      <c r="C39" s="385"/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6"/>
      <c r="O39" s="534">
        <v>584</v>
      </c>
      <c r="P39" s="535"/>
      <c r="Q39" s="535"/>
      <c r="R39" s="535"/>
      <c r="S39" s="535"/>
      <c r="T39" s="535"/>
      <c r="U39" s="535"/>
      <c r="V39" s="535"/>
      <c r="W39" s="535"/>
      <c r="X39" s="68"/>
      <c r="Y39" s="68"/>
      <c r="Z39" s="68"/>
      <c r="AA39" s="68"/>
      <c r="AB39" s="154"/>
      <c r="AC39" s="532">
        <v>271</v>
      </c>
      <c r="AD39" s="532"/>
      <c r="AE39" s="532"/>
      <c r="AF39" s="532"/>
      <c r="AG39" s="532"/>
      <c r="AH39" s="532"/>
      <c r="AI39" s="532"/>
      <c r="AJ39" s="532"/>
      <c r="AK39" s="532"/>
      <c r="AL39" s="153"/>
      <c r="AM39" s="153"/>
      <c r="AN39" s="153"/>
      <c r="AO39" s="153"/>
      <c r="AP39" s="153"/>
      <c r="AQ39" s="532">
        <v>313</v>
      </c>
      <c r="AR39" s="532"/>
      <c r="AS39" s="532"/>
      <c r="AT39" s="532"/>
      <c r="AU39" s="532"/>
      <c r="AV39" s="532"/>
      <c r="AW39" s="532"/>
      <c r="AX39" s="532"/>
      <c r="AY39" s="532"/>
      <c r="AZ39" s="73"/>
      <c r="BA39" s="73"/>
      <c r="BB39" s="153"/>
      <c r="BC39" s="153"/>
      <c r="BD39" s="153"/>
      <c r="BE39" s="532">
        <v>269</v>
      </c>
      <c r="BF39" s="532"/>
      <c r="BG39" s="532"/>
      <c r="BH39" s="532"/>
      <c r="BI39" s="532"/>
      <c r="BJ39" s="532"/>
      <c r="BK39" s="532"/>
      <c r="BL39" s="532"/>
      <c r="BM39" s="532"/>
      <c r="BN39" s="153"/>
      <c r="BO39" s="153"/>
      <c r="BP39" s="153"/>
      <c r="BQ39" s="153"/>
      <c r="BR39" s="67"/>
      <c r="BS39" s="385" t="s">
        <v>77</v>
      </c>
      <c r="BT39" s="385"/>
      <c r="BU39" s="385"/>
      <c r="BV39" s="385"/>
      <c r="BW39" s="385"/>
      <c r="BX39" s="385"/>
      <c r="BY39" s="385"/>
      <c r="BZ39" s="385"/>
      <c r="CA39" s="385"/>
      <c r="CB39" s="385"/>
      <c r="CC39" s="385"/>
      <c r="CD39" s="385"/>
      <c r="CE39" s="385"/>
      <c r="CF39" s="386"/>
      <c r="CG39" s="532">
        <v>53</v>
      </c>
      <c r="CH39" s="532"/>
      <c r="CI39" s="532"/>
      <c r="CJ39" s="532"/>
      <c r="CK39" s="532"/>
      <c r="CL39" s="532"/>
      <c r="CM39" s="532"/>
      <c r="CN39" s="532"/>
      <c r="CO39" s="532"/>
      <c r="CP39" s="68"/>
      <c r="CQ39" s="68"/>
      <c r="CR39" s="68"/>
      <c r="CS39" s="68"/>
      <c r="CT39" s="154"/>
      <c r="CU39" s="532">
        <v>24</v>
      </c>
      <c r="CV39" s="532"/>
      <c r="CW39" s="532"/>
      <c r="CX39" s="532"/>
      <c r="CY39" s="532"/>
      <c r="CZ39" s="532"/>
      <c r="DA39" s="532"/>
      <c r="DB39" s="532"/>
      <c r="DC39" s="532"/>
      <c r="DD39" s="153"/>
      <c r="DE39" s="153"/>
      <c r="DF39" s="153"/>
      <c r="DG39" s="153"/>
      <c r="DH39" s="153"/>
      <c r="DI39" s="153"/>
      <c r="DJ39" s="532">
        <v>29</v>
      </c>
      <c r="DK39" s="532"/>
      <c r="DL39" s="532"/>
      <c r="DM39" s="532"/>
      <c r="DN39" s="532"/>
      <c r="DO39" s="532"/>
      <c r="DP39" s="532"/>
      <c r="DQ39" s="532"/>
      <c r="DR39" s="532"/>
      <c r="DS39" s="153"/>
      <c r="DT39" s="153"/>
      <c r="DU39" s="153"/>
      <c r="DV39" s="153"/>
      <c r="DW39" s="153"/>
      <c r="DX39" s="532">
        <v>28</v>
      </c>
      <c r="DY39" s="532"/>
      <c r="DZ39" s="532"/>
      <c r="EA39" s="532"/>
      <c r="EB39" s="532"/>
      <c r="EC39" s="532"/>
      <c r="ED39" s="532"/>
      <c r="EE39" s="532"/>
      <c r="EF39" s="532"/>
      <c r="EG39" s="153"/>
      <c r="EH39" s="153"/>
      <c r="EI39" s="153"/>
      <c r="EJ39" s="153"/>
      <c r="EK39" s="74"/>
    </row>
    <row r="40" spans="1:141" ht="12.95" customHeight="1" x14ac:dyDescent="0.15">
      <c r="A40" s="385" t="s">
        <v>331</v>
      </c>
      <c r="B40" s="385"/>
      <c r="C40" s="385"/>
      <c r="D40" s="385"/>
      <c r="E40" s="385"/>
      <c r="F40" s="385"/>
      <c r="G40" s="385"/>
      <c r="H40" s="385"/>
      <c r="I40" s="385"/>
      <c r="J40" s="385"/>
      <c r="K40" s="385"/>
      <c r="L40" s="385"/>
      <c r="M40" s="385"/>
      <c r="N40" s="386"/>
      <c r="O40" s="534">
        <v>688</v>
      </c>
      <c r="P40" s="535"/>
      <c r="Q40" s="535"/>
      <c r="R40" s="535"/>
      <c r="S40" s="535"/>
      <c r="T40" s="535"/>
      <c r="U40" s="535"/>
      <c r="V40" s="535"/>
      <c r="W40" s="535"/>
      <c r="X40" s="68"/>
      <c r="Y40" s="68"/>
      <c r="Z40" s="68"/>
      <c r="AA40" s="68"/>
      <c r="AB40" s="154"/>
      <c r="AC40" s="532">
        <v>333</v>
      </c>
      <c r="AD40" s="532"/>
      <c r="AE40" s="532"/>
      <c r="AF40" s="532"/>
      <c r="AG40" s="532"/>
      <c r="AH40" s="532"/>
      <c r="AI40" s="532"/>
      <c r="AJ40" s="532"/>
      <c r="AK40" s="532"/>
      <c r="AL40" s="153"/>
      <c r="AM40" s="153"/>
      <c r="AN40" s="153"/>
      <c r="AO40" s="153"/>
      <c r="AP40" s="153"/>
      <c r="AQ40" s="532">
        <v>355</v>
      </c>
      <c r="AR40" s="532"/>
      <c r="AS40" s="532"/>
      <c r="AT40" s="532"/>
      <c r="AU40" s="532"/>
      <c r="AV40" s="532"/>
      <c r="AW40" s="532"/>
      <c r="AX40" s="532"/>
      <c r="AY40" s="532"/>
      <c r="AZ40" s="73"/>
      <c r="BA40" s="73"/>
      <c r="BB40" s="153"/>
      <c r="BC40" s="153"/>
      <c r="BD40" s="153"/>
      <c r="BE40" s="532">
        <v>339</v>
      </c>
      <c r="BF40" s="532"/>
      <c r="BG40" s="532"/>
      <c r="BH40" s="532"/>
      <c r="BI40" s="532"/>
      <c r="BJ40" s="532"/>
      <c r="BK40" s="532"/>
      <c r="BL40" s="532"/>
      <c r="BM40" s="532"/>
      <c r="BN40" s="153"/>
      <c r="BO40" s="153"/>
      <c r="BP40" s="153"/>
      <c r="BQ40" s="153"/>
      <c r="BR40" s="67"/>
      <c r="BS40" s="385" t="s">
        <v>76</v>
      </c>
      <c r="BT40" s="385"/>
      <c r="BU40" s="385"/>
      <c r="BV40" s="385"/>
      <c r="BW40" s="385"/>
      <c r="BX40" s="385"/>
      <c r="BY40" s="385"/>
      <c r="BZ40" s="385"/>
      <c r="CA40" s="385"/>
      <c r="CB40" s="385"/>
      <c r="CC40" s="385"/>
      <c r="CD40" s="385"/>
      <c r="CE40" s="385"/>
      <c r="CF40" s="386"/>
      <c r="CG40" s="532">
        <v>131</v>
      </c>
      <c r="CH40" s="532"/>
      <c r="CI40" s="532"/>
      <c r="CJ40" s="532"/>
      <c r="CK40" s="532"/>
      <c r="CL40" s="532"/>
      <c r="CM40" s="532"/>
      <c r="CN40" s="532"/>
      <c r="CO40" s="532"/>
      <c r="CP40" s="68"/>
      <c r="CQ40" s="68"/>
      <c r="CR40" s="68"/>
      <c r="CS40" s="68"/>
      <c r="CT40" s="154"/>
      <c r="CU40" s="532">
        <v>61</v>
      </c>
      <c r="CV40" s="532"/>
      <c r="CW40" s="532"/>
      <c r="CX40" s="532"/>
      <c r="CY40" s="532"/>
      <c r="CZ40" s="532"/>
      <c r="DA40" s="532"/>
      <c r="DB40" s="532"/>
      <c r="DC40" s="532"/>
      <c r="DD40" s="154"/>
      <c r="DE40" s="154"/>
      <c r="DF40" s="154"/>
      <c r="DG40" s="154"/>
      <c r="DH40" s="154"/>
      <c r="DI40" s="154"/>
      <c r="DJ40" s="532">
        <v>70</v>
      </c>
      <c r="DK40" s="532"/>
      <c r="DL40" s="532"/>
      <c r="DM40" s="532"/>
      <c r="DN40" s="532"/>
      <c r="DO40" s="532"/>
      <c r="DP40" s="532"/>
      <c r="DQ40" s="532"/>
      <c r="DR40" s="532"/>
      <c r="DS40" s="154"/>
      <c r="DT40" s="154"/>
      <c r="DU40" s="154"/>
      <c r="DV40" s="154"/>
      <c r="DW40" s="154"/>
      <c r="DX40" s="532">
        <v>57</v>
      </c>
      <c r="DY40" s="532"/>
      <c r="DZ40" s="532"/>
      <c r="EA40" s="532"/>
      <c r="EB40" s="532"/>
      <c r="EC40" s="532"/>
      <c r="ED40" s="532"/>
      <c r="EE40" s="532"/>
      <c r="EF40" s="532"/>
      <c r="EG40" s="154"/>
      <c r="EH40" s="154"/>
      <c r="EI40" s="154"/>
      <c r="EJ40" s="154"/>
      <c r="EK40" s="67"/>
    </row>
    <row r="41" spans="1:141" ht="12.95" customHeight="1" x14ac:dyDescent="0.15">
      <c r="A41" s="385" t="s">
        <v>332</v>
      </c>
      <c r="B41" s="385"/>
      <c r="C41" s="385"/>
      <c r="D41" s="385"/>
      <c r="E41" s="385"/>
      <c r="F41" s="385"/>
      <c r="G41" s="385"/>
      <c r="H41" s="385"/>
      <c r="I41" s="385"/>
      <c r="J41" s="385"/>
      <c r="K41" s="385"/>
      <c r="L41" s="385"/>
      <c r="M41" s="385"/>
      <c r="N41" s="386"/>
      <c r="O41" s="534">
        <v>2087</v>
      </c>
      <c r="P41" s="535"/>
      <c r="Q41" s="535"/>
      <c r="R41" s="535"/>
      <c r="S41" s="535"/>
      <c r="T41" s="535"/>
      <c r="U41" s="535"/>
      <c r="V41" s="535"/>
      <c r="W41" s="535"/>
      <c r="X41" s="68"/>
      <c r="Y41" s="68"/>
      <c r="Z41" s="68"/>
      <c r="AA41" s="68"/>
      <c r="AB41" s="154"/>
      <c r="AC41" s="532">
        <v>1015</v>
      </c>
      <c r="AD41" s="532"/>
      <c r="AE41" s="532"/>
      <c r="AF41" s="532"/>
      <c r="AG41" s="532"/>
      <c r="AH41" s="532"/>
      <c r="AI41" s="532"/>
      <c r="AJ41" s="532"/>
      <c r="AK41" s="532"/>
      <c r="AL41" s="153"/>
      <c r="AM41" s="153"/>
      <c r="AN41" s="153"/>
      <c r="AO41" s="153"/>
      <c r="AP41" s="153"/>
      <c r="AQ41" s="532">
        <v>1072</v>
      </c>
      <c r="AR41" s="532"/>
      <c r="AS41" s="532"/>
      <c r="AT41" s="532"/>
      <c r="AU41" s="532"/>
      <c r="AV41" s="532"/>
      <c r="AW41" s="532"/>
      <c r="AX41" s="532"/>
      <c r="AY41" s="532"/>
      <c r="AZ41" s="73"/>
      <c r="BA41" s="73"/>
      <c r="BB41" s="153"/>
      <c r="BC41" s="153"/>
      <c r="BD41" s="153"/>
      <c r="BE41" s="532">
        <v>906</v>
      </c>
      <c r="BF41" s="532"/>
      <c r="BG41" s="532"/>
      <c r="BH41" s="532"/>
      <c r="BI41" s="532"/>
      <c r="BJ41" s="532"/>
      <c r="BK41" s="532"/>
      <c r="BL41" s="532"/>
      <c r="BM41" s="532"/>
      <c r="BN41" s="153"/>
      <c r="BO41" s="153"/>
      <c r="BP41" s="153"/>
      <c r="BQ41" s="153"/>
      <c r="BR41" s="185"/>
      <c r="BS41" s="383" t="s">
        <v>75</v>
      </c>
      <c r="BT41" s="383"/>
      <c r="BU41" s="383"/>
      <c r="BV41" s="383"/>
      <c r="BW41" s="383"/>
      <c r="BX41" s="383"/>
      <c r="BY41" s="383"/>
      <c r="BZ41" s="383"/>
      <c r="CA41" s="383"/>
      <c r="CB41" s="383"/>
      <c r="CC41" s="383"/>
      <c r="CD41" s="383"/>
      <c r="CE41" s="383"/>
      <c r="CF41" s="384"/>
      <c r="CG41" s="529">
        <f>SUM(CG36:CO40)</f>
        <v>1758</v>
      </c>
      <c r="CH41" s="529"/>
      <c r="CI41" s="529"/>
      <c r="CJ41" s="529"/>
      <c r="CK41" s="529"/>
      <c r="CL41" s="529"/>
      <c r="CM41" s="529"/>
      <c r="CN41" s="529"/>
      <c r="CO41" s="529"/>
      <c r="CP41" s="530"/>
      <c r="CQ41" s="69"/>
      <c r="CR41" s="69"/>
      <c r="CS41" s="69"/>
      <c r="CT41" s="536"/>
      <c r="CU41" s="537">
        <f>SUM(CU36:DC40)</f>
        <v>876</v>
      </c>
      <c r="CV41" s="537"/>
      <c r="CW41" s="537"/>
      <c r="CX41" s="537"/>
      <c r="CY41" s="537"/>
      <c r="CZ41" s="537"/>
      <c r="DA41" s="537"/>
      <c r="DB41" s="537"/>
      <c r="DC41" s="537"/>
      <c r="DD41" s="69"/>
      <c r="DE41" s="69"/>
      <c r="DF41" s="69"/>
      <c r="DG41" s="69"/>
      <c r="DH41" s="69"/>
      <c r="DI41" s="536"/>
      <c r="DJ41" s="529">
        <f>SUM(DJ36:DR40)</f>
        <v>882</v>
      </c>
      <c r="DK41" s="529"/>
      <c r="DL41" s="529"/>
      <c r="DM41" s="529"/>
      <c r="DN41" s="529"/>
      <c r="DO41" s="529"/>
      <c r="DP41" s="529"/>
      <c r="DQ41" s="529"/>
      <c r="DR41" s="529"/>
      <c r="DS41" s="69"/>
      <c r="DT41" s="69"/>
      <c r="DU41" s="69"/>
      <c r="DV41" s="69"/>
      <c r="DW41" s="536"/>
      <c r="DX41" s="539">
        <f>SUM(DX36:EF40)</f>
        <v>790</v>
      </c>
      <c r="DY41" s="539"/>
      <c r="DZ41" s="539"/>
      <c r="EA41" s="539"/>
      <c r="EB41" s="539"/>
      <c r="EC41" s="539"/>
      <c r="ED41" s="539"/>
      <c r="EE41" s="539"/>
      <c r="EF41" s="539"/>
      <c r="EG41" s="69"/>
      <c r="EH41" s="69"/>
      <c r="EI41" s="69"/>
      <c r="EJ41" s="69"/>
      <c r="EK41" s="185"/>
    </row>
    <row r="42" spans="1:141" ht="12.95" customHeight="1" x14ac:dyDescent="0.15">
      <c r="A42" s="385" t="s">
        <v>333</v>
      </c>
      <c r="B42" s="385"/>
      <c r="C42" s="385"/>
      <c r="D42" s="385"/>
      <c r="E42" s="385"/>
      <c r="F42" s="385"/>
      <c r="G42" s="385"/>
      <c r="H42" s="385"/>
      <c r="I42" s="385"/>
      <c r="J42" s="385"/>
      <c r="K42" s="385"/>
      <c r="L42" s="385"/>
      <c r="M42" s="385"/>
      <c r="N42" s="386"/>
      <c r="O42" s="534">
        <v>1356</v>
      </c>
      <c r="P42" s="535"/>
      <c r="Q42" s="535"/>
      <c r="R42" s="535"/>
      <c r="S42" s="535"/>
      <c r="T42" s="535"/>
      <c r="U42" s="535"/>
      <c r="V42" s="535"/>
      <c r="W42" s="535"/>
      <c r="X42" s="68"/>
      <c r="Y42" s="68"/>
      <c r="Z42" s="68"/>
      <c r="AA42" s="68"/>
      <c r="AB42" s="154"/>
      <c r="AC42" s="532">
        <v>670</v>
      </c>
      <c r="AD42" s="532"/>
      <c r="AE42" s="532"/>
      <c r="AF42" s="532"/>
      <c r="AG42" s="532"/>
      <c r="AH42" s="532"/>
      <c r="AI42" s="532"/>
      <c r="AJ42" s="532"/>
      <c r="AK42" s="532"/>
      <c r="AL42" s="153"/>
      <c r="AM42" s="153"/>
      <c r="AN42" s="153"/>
      <c r="AO42" s="153"/>
      <c r="AP42" s="153"/>
      <c r="AQ42" s="532">
        <v>686</v>
      </c>
      <c r="AR42" s="532"/>
      <c r="AS42" s="532"/>
      <c r="AT42" s="532"/>
      <c r="AU42" s="532"/>
      <c r="AV42" s="532"/>
      <c r="AW42" s="532"/>
      <c r="AX42" s="532"/>
      <c r="AY42" s="532"/>
      <c r="AZ42" s="73"/>
      <c r="BA42" s="73"/>
      <c r="BB42" s="153"/>
      <c r="BC42" s="153"/>
      <c r="BD42" s="153"/>
      <c r="BE42" s="532">
        <v>621</v>
      </c>
      <c r="BF42" s="532"/>
      <c r="BG42" s="532"/>
      <c r="BH42" s="532"/>
      <c r="BI42" s="532"/>
      <c r="BJ42" s="532"/>
      <c r="BK42" s="532"/>
      <c r="BL42" s="532"/>
      <c r="BM42" s="532"/>
      <c r="BN42" s="153"/>
      <c r="BO42" s="153"/>
      <c r="BP42" s="153"/>
      <c r="BQ42" s="153"/>
      <c r="BR42" s="185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1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540"/>
      <c r="CV42" s="540"/>
      <c r="CW42" s="540"/>
      <c r="CX42" s="540"/>
      <c r="CY42" s="540"/>
      <c r="CZ42" s="540"/>
      <c r="DA42" s="540"/>
      <c r="DB42" s="540"/>
      <c r="DC42" s="540"/>
      <c r="DD42" s="70"/>
      <c r="DE42" s="70"/>
      <c r="DF42" s="70"/>
      <c r="DG42" s="70"/>
      <c r="DH42" s="70"/>
      <c r="DI42" s="70"/>
      <c r="DJ42" s="70"/>
      <c r="DK42" s="70"/>
      <c r="DL42" s="70"/>
      <c r="DM42" s="70"/>
      <c r="DN42" s="70"/>
      <c r="DO42" s="70"/>
      <c r="DP42" s="70"/>
      <c r="DQ42" s="70"/>
      <c r="DR42" s="70"/>
      <c r="DS42" s="70"/>
      <c r="DT42" s="70"/>
      <c r="DU42" s="70"/>
      <c r="DV42" s="70"/>
      <c r="DW42" s="70"/>
      <c r="DX42" s="70"/>
      <c r="DY42" s="70"/>
      <c r="DZ42" s="70"/>
      <c r="EA42" s="70"/>
      <c r="EB42" s="70"/>
      <c r="EC42" s="70"/>
      <c r="ED42" s="70"/>
      <c r="EE42" s="70"/>
      <c r="EF42" s="70"/>
      <c r="EG42" s="70"/>
      <c r="EH42" s="70"/>
      <c r="EI42" s="70"/>
      <c r="EJ42" s="70"/>
      <c r="EK42" s="73"/>
    </row>
    <row r="43" spans="1:141" ht="12.95" customHeight="1" x14ac:dyDescent="0.15">
      <c r="A43" s="385" t="s">
        <v>334</v>
      </c>
      <c r="B43" s="385"/>
      <c r="C43" s="385"/>
      <c r="D43" s="385"/>
      <c r="E43" s="385"/>
      <c r="F43" s="385"/>
      <c r="G43" s="385"/>
      <c r="H43" s="385"/>
      <c r="I43" s="385"/>
      <c r="J43" s="385"/>
      <c r="K43" s="385"/>
      <c r="L43" s="385"/>
      <c r="M43" s="385"/>
      <c r="N43" s="386"/>
      <c r="O43" s="534">
        <v>535</v>
      </c>
      <c r="P43" s="535"/>
      <c r="Q43" s="535"/>
      <c r="R43" s="535"/>
      <c r="S43" s="535"/>
      <c r="T43" s="535"/>
      <c r="U43" s="535"/>
      <c r="V43" s="535"/>
      <c r="W43" s="535"/>
      <c r="X43" s="68"/>
      <c r="Y43" s="68"/>
      <c r="Z43" s="68"/>
      <c r="AA43" s="68"/>
      <c r="AB43" s="154"/>
      <c r="AC43" s="532">
        <v>255</v>
      </c>
      <c r="AD43" s="532"/>
      <c r="AE43" s="532"/>
      <c r="AF43" s="532"/>
      <c r="AG43" s="532"/>
      <c r="AH43" s="532"/>
      <c r="AI43" s="532"/>
      <c r="AJ43" s="532"/>
      <c r="AK43" s="532"/>
      <c r="AL43" s="153"/>
      <c r="AM43" s="153"/>
      <c r="AN43" s="153"/>
      <c r="AO43" s="153"/>
      <c r="AP43" s="153"/>
      <c r="AQ43" s="532">
        <v>280</v>
      </c>
      <c r="AR43" s="532"/>
      <c r="AS43" s="532"/>
      <c r="AT43" s="532"/>
      <c r="AU43" s="532"/>
      <c r="AV43" s="532"/>
      <c r="AW43" s="532"/>
      <c r="AX43" s="532"/>
      <c r="AY43" s="532"/>
      <c r="AZ43" s="73"/>
      <c r="BA43" s="73"/>
      <c r="BB43" s="153"/>
      <c r="BC43" s="153"/>
      <c r="BD43" s="153"/>
      <c r="BE43" s="532">
        <v>244</v>
      </c>
      <c r="BF43" s="532"/>
      <c r="BG43" s="532"/>
      <c r="BH43" s="532"/>
      <c r="BI43" s="532"/>
      <c r="BJ43" s="532"/>
      <c r="BK43" s="532"/>
      <c r="BL43" s="532"/>
      <c r="BM43" s="532"/>
      <c r="BN43" s="153"/>
      <c r="BO43" s="153"/>
      <c r="BP43" s="153"/>
      <c r="BQ43" s="153"/>
      <c r="BR43" s="185"/>
      <c r="BS43" s="385" t="s">
        <v>74</v>
      </c>
      <c r="BT43" s="385"/>
      <c r="BU43" s="385"/>
      <c r="BV43" s="385"/>
      <c r="BW43" s="385"/>
      <c r="BX43" s="385"/>
      <c r="BY43" s="385"/>
      <c r="BZ43" s="385"/>
      <c r="CA43" s="385"/>
      <c r="CB43" s="385"/>
      <c r="CC43" s="385"/>
      <c r="CD43" s="385"/>
      <c r="CE43" s="385"/>
      <c r="CF43" s="386"/>
      <c r="CG43" s="532">
        <v>227</v>
      </c>
      <c r="CH43" s="532"/>
      <c r="CI43" s="532"/>
      <c r="CJ43" s="532"/>
      <c r="CK43" s="532"/>
      <c r="CL43" s="532"/>
      <c r="CM43" s="532"/>
      <c r="CN43" s="532"/>
      <c r="CO43" s="532"/>
      <c r="CP43" s="68"/>
      <c r="CQ43" s="68"/>
      <c r="CR43" s="68"/>
      <c r="CS43" s="68"/>
      <c r="CT43" s="70"/>
      <c r="CU43" s="532">
        <v>113</v>
      </c>
      <c r="CV43" s="532"/>
      <c r="CW43" s="532"/>
      <c r="CX43" s="532"/>
      <c r="CY43" s="532"/>
      <c r="CZ43" s="532"/>
      <c r="DA43" s="532"/>
      <c r="DB43" s="532"/>
      <c r="DC43" s="532"/>
      <c r="DD43" s="70"/>
      <c r="DE43" s="70"/>
      <c r="DF43" s="70"/>
      <c r="DG43" s="70"/>
      <c r="DH43" s="70"/>
      <c r="DI43" s="70"/>
      <c r="DJ43" s="532">
        <v>114</v>
      </c>
      <c r="DK43" s="532"/>
      <c r="DL43" s="532"/>
      <c r="DM43" s="532"/>
      <c r="DN43" s="532"/>
      <c r="DO43" s="532"/>
      <c r="DP43" s="532"/>
      <c r="DQ43" s="532"/>
      <c r="DR43" s="532"/>
      <c r="DS43" s="70"/>
      <c r="DT43" s="70"/>
      <c r="DU43" s="70"/>
      <c r="DV43" s="70"/>
      <c r="DW43" s="70"/>
      <c r="DX43" s="532">
        <v>100</v>
      </c>
      <c r="DY43" s="532"/>
      <c r="DZ43" s="532"/>
      <c r="EA43" s="532"/>
      <c r="EB43" s="532"/>
      <c r="EC43" s="532"/>
      <c r="ED43" s="532"/>
      <c r="EE43" s="532"/>
      <c r="EF43" s="532"/>
      <c r="EG43" s="70"/>
      <c r="EH43" s="70"/>
      <c r="EI43" s="70"/>
      <c r="EJ43" s="70"/>
      <c r="EK43" s="73"/>
    </row>
    <row r="44" spans="1:141" ht="12.95" customHeight="1" x14ac:dyDescent="0.15">
      <c r="A44" s="385" t="s">
        <v>335</v>
      </c>
      <c r="B44" s="385"/>
      <c r="C44" s="385"/>
      <c r="D44" s="385"/>
      <c r="E44" s="385"/>
      <c r="F44" s="385"/>
      <c r="G44" s="385"/>
      <c r="H44" s="385"/>
      <c r="I44" s="385"/>
      <c r="J44" s="385"/>
      <c r="K44" s="385"/>
      <c r="L44" s="385"/>
      <c r="M44" s="385"/>
      <c r="N44" s="386"/>
      <c r="O44" s="534">
        <v>976</v>
      </c>
      <c r="P44" s="535"/>
      <c r="Q44" s="535"/>
      <c r="R44" s="535"/>
      <c r="S44" s="535"/>
      <c r="T44" s="535"/>
      <c r="U44" s="535"/>
      <c r="V44" s="535"/>
      <c r="W44" s="535"/>
      <c r="X44" s="68"/>
      <c r="Y44" s="68"/>
      <c r="Z44" s="68"/>
      <c r="AA44" s="68"/>
      <c r="AB44" s="154"/>
      <c r="AC44" s="532">
        <v>480</v>
      </c>
      <c r="AD44" s="532"/>
      <c r="AE44" s="532"/>
      <c r="AF44" s="532"/>
      <c r="AG44" s="532"/>
      <c r="AH44" s="532"/>
      <c r="AI44" s="532"/>
      <c r="AJ44" s="532"/>
      <c r="AK44" s="532"/>
      <c r="AL44" s="153"/>
      <c r="AM44" s="153"/>
      <c r="AN44" s="153"/>
      <c r="AO44" s="153"/>
      <c r="AP44" s="153"/>
      <c r="AQ44" s="532">
        <v>496</v>
      </c>
      <c r="AR44" s="532"/>
      <c r="AS44" s="532"/>
      <c r="AT44" s="532"/>
      <c r="AU44" s="532"/>
      <c r="AV44" s="532"/>
      <c r="AW44" s="532"/>
      <c r="AX44" s="532"/>
      <c r="AY44" s="532"/>
      <c r="AZ44" s="73"/>
      <c r="BA44" s="73"/>
      <c r="BB44" s="153"/>
      <c r="BC44" s="153"/>
      <c r="BD44" s="153"/>
      <c r="BE44" s="532">
        <v>471</v>
      </c>
      <c r="BF44" s="532"/>
      <c r="BG44" s="532"/>
      <c r="BH44" s="532"/>
      <c r="BI44" s="532"/>
      <c r="BJ44" s="532"/>
      <c r="BK44" s="532"/>
      <c r="BL44" s="532"/>
      <c r="BM44" s="532"/>
      <c r="BN44" s="153"/>
      <c r="BO44" s="153"/>
      <c r="BP44" s="153"/>
      <c r="BQ44" s="153"/>
      <c r="BR44" s="185"/>
      <c r="BS44" s="385" t="s">
        <v>73</v>
      </c>
      <c r="BT44" s="385"/>
      <c r="BU44" s="385"/>
      <c r="BV44" s="385"/>
      <c r="BW44" s="385"/>
      <c r="BX44" s="385"/>
      <c r="BY44" s="385"/>
      <c r="BZ44" s="385"/>
      <c r="CA44" s="385"/>
      <c r="CB44" s="385"/>
      <c r="CC44" s="385"/>
      <c r="CD44" s="385"/>
      <c r="CE44" s="385"/>
      <c r="CF44" s="386"/>
      <c r="CG44" s="532">
        <v>1172</v>
      </c>
      <c r="CH44" s="532"/>
      <c r="CI44" s="532"/>
      <c r="CJ44" s="532"/>
      <c r="CK44" s="532"/>
      <c r="CL44" s="532"/>
      <c r="CM44" s="532"/>
      <c r="CN44" s="532"/>
      <c r="CO44" s="532"/>
      <c r="CP44" s="68"/>
      <c r="CQ44" s="68"/>
      <c r="CR44" s="68"/>
      <c r="CS44" s="68"/>
      <c r="CT44" s="70"/>
      <c r="CU44" s="532">
        <v>569</v>
      </c>
      <c r="CV44" s="532"/>
      <c r="CW44" s="532"/>
      <c r="CX44" s="532"/>
      <c r="CY44" s="532"/>
      <c r="CZ44" s="532"/>
      <c r="DA44" s="532"/>
      <c r="DB44" s="532"/>
      <c r="DC44" s="532"/>
      <c r="DD44" s="70"/>
      <c r="DE44" s="70"/>
      <c r="DF44" s="70"/>
      <c r="DG44" s="70"/>
      <c r="DH44" s="70"/>
      <c r="DI44" s="70"/>
      <c r="DJ44" s="532">
        <v>603</v>
      </c>
      <c r="DK44" s="532"/>
      <c r="DL44" s="532"/>
      <c r="DM44" s="532"/>
      <c r="DN44" s="532"/>
      <c r="DO44" s="532"/>
      <c r="DP44" s="532"/>
      <c r="DQ44" s="532"/>
      <c r="DR44" s="532"/>
      <c r="DS44" s="70"/>
      <c r="DT44" s="70"/>
      <c r="DU44" s="70"/>
      <c r="DV44" s="70"/>
      <c r="DW44" s="70"/>
      <c r="DX44" s="532">
        <v>495</v>
      </c>
      <c r="DY44" s="532"/>
      <c r="DZ44" s="532"/>
      <c r="EA44" s="532"/>
      <c r="EB44" s="532"/>
      <c r="EC44" s="532"/>
      <c r="ED44" s="532"/>
      <c r="EE44" s="532"/>
      <c r="EF44" s="532"/>
      <c r="EG44" s="70"/>
      <c r="EH44" s="70"/>
      <c r="EI44" s="70"/>
      <c r="EJ44" s="70"/>
      <c r="EK44" s="73"/>
    </row>
    <row r="45" spans="1:141" ht="12.95" customHeight="1" x14ac:dyDescent="0.15">
      <c r="A45" s="385" t="s">
        <v>336</v>
      </c>
      <c r="B45" s="385"/>
      <c r="C45" s="385"/>
      <c r="D45" s="385"/>
      <c r="E45" s="385"/>
      <c r="F45" s="385"/>
      <c r="G45" s="385"/>
      <c r="H45" s="385"/>
      <c r="I45" s="385"/>
      <c r="J45" s="385"/>
      <c r="K45" s="385"/>
      <c r="L45" s="385"/>
      <c r="M45" s="385"/>
      <c r="N45" s="386"/>
      <c r="O45" s="534">
        <v>533</v>
      </c>
      <c r="P45" s="535"/>
      <c r="Q45" s="535"/>
      <c r="R45" s="535"/>
      <c r="S45" s="535"/>
      <c r="T45" s="535"/>
      <c r="U45" s="535"/>
      <c r="V45" s="535"/>
      <c r="W45" s="535"/>
      <c r="X45" s="68"/>
      <c r="Y45" s="68"/>
      <c r="Z45" s="68"/>
      <c r="AA45" s="68"/>
      <c r="AB45" s="154"/>
      <c r="AC45" s="532">
        <v>253</v>
      </c>
      <c r="AD45" s="532"/>
      <c r="AE45" s="532"/>
      <c r="AF45" s="532"/>
      <c r="AG45" s="532"/>
      <c r="AH45" s="532"/>
      <c r="AI45" s="532"/>
      <c r="AJ45" s="532"/>
      <c r="AK45" s="532"/>
      <c r="AL45" s="153"/>
      <c r="AM45" s="153"/>
      <c r="AN45" s="153"/>
      <c r="AO45" s="153"/>
      <c r="AP45" s="153"/>
      <c r="AQ45" s="532">
        <v>280</v>
      </c>
      <c r="AR45" s="532"/>
      <c r="AS45" s="532"/>
      <c r="AT45" s="532"/>
      <c r="AU45" s="532"/>
      <c r="AV45" s="532"/>
      <c r="AW45" s="532"/>
      <c r="AX45" s="532"/>
      <c r="AY45" s="532"/>
      <c r="AZ45" s="73"/>
      <c r="BA45" s="73"/>
      <c r="BB45" s="153"/>
      <c r="BC45" s="153"/>
      <c r="BD45" s="153"/>
      <c r="BE45" s="532">
        <v>255</v>
      </c>
      <c r="BF45" s="532"/>
      <c r="BG45" s="532"/>
      <c r="BH45" s="532"/>
      <c r="BI45" s="532"/>
      <c r="BJ45" s="532"/>
      <c r="BK45" s="532"/>
      <c r="BL45" s="532"/>
      <c r="BM45" s="532"/>
      <c r="BN45" s="153"/>
      <c r="BO45" s="153"/>
      <c r="BP45" s="153"/>
      <c r="BQ45" s="153"/>
      <c r="BR45" s="185"/>
      <c r="BS45" s="385" t="s">
        <v>72</v>
      </c>
      <c r="BT45" s="385"/>
      <c r="BU45" s="385"/>
      <c r="BV45" s="385"/>
      <c r="BW45" s="385"/>
      <c r="BX45" s="385"/>
      <c r="BY45" s="385"/>
      <c r="BZ45" s="385"/>
      <c r="CA45" s="385"/>
      <c r="CB45" s="385"/>
      <c r="CC45" s="385"/>
      <c r="CD45" s="385"/>
      <c r="CE45" s="385"/>
      <c r="CF45" s="386"/>
      <c r="CG45" s="532">
        <v>514</v>
      </c>
      <c r="CH45" s="532"/>
      <c r="CI45" s="532"/>
      <c r="CJ45" s="532"/>
      <c r="CK45" s="532"/>
      <c r="CL45" s="532"/>
      <c r="CM45" s="532"/>
      <c r="CN45" s="532"/>
      <c r="CO45" s="532"/>
      <c r="CP45" s="68"/>
      <c r="CQ45" s="68"/>
      <c r="CR45" s="68"/>
      <c r="CS45" s="68"/>
      <c r="CT45" s="70"/>
      <c r="CU45" s="532">
        <v>245</v>
      </c>
      <c r="CV45" s="532"/>
      <c r="CW45" s="532"/>
      <c r="CX45" s="532"/>
      <c r="CY45" s="532"/>
      <c r="CZ45" s="532"/>
      <c r="DA45" s="532"/>
      <c r="DB45" s="532"/>
      <c r="DC45" s="532"/>
      <c r="DD45" s="70"/>
      <c r="DE45" s="70"/>
      <c r="DF45" s="70"/>
      <c r="DG45" s="70"/>
      <c r="DH45" s="70"/>
      <c r="DI45" s="70"/>
      <c r="DJ45" s="532">
        <v>269</v>
      </c>
      <c r="DK45" s="532"/>
      <c r="DL45" s="532"/>
      <c r="DM45" s="532"/>
      <c r="DN45" s="532"/>
      <c r="DO45" s="532"/>
      <c r="DP45" s="532"/>
      <c r="DQ45" s="532"/>
      <c r="DR45" s="532"/>
      <c r="DS45" s="70"/>
      <c r="DT45" s="70"/>
      <c r="DU45" s="70"/>
      <c r="DV45" s="70"/>
      <c r="DW45" s="70"/>
      <c r="DX45" s="532">
        <v>210</v>
      </c>
      <c r="DY45" s="532"/>
      <c r="DZ45" s="532"/>
      <c r="EA45" s="532"/>
      <c r="EB45" s="532"/>
      <c r="EC45" s="532"/>
      <c r="ED45" s="532"/>
      <c r="EE45" s="532"/>
      <c r="EF45" s="532"/>
      <c r="EG45" s="70"/>
      <c r="EH45" s="70"/>
      <c r="EI45" s="70"/>
      <c r="EJ45" s="70"/>
      <c r="EK45" s="73"/>
    </row>
    <row r="46" spans="1:141" ht="12.95" customHeight="1" x14ac:dyDescent="0.15">
      <c r="A46" s="385" t="s">
        <v>337</v>
      </c>
      <c r="B46" s="385"/>
      <c r="C46" s="385"/>
      <c r="D46" s="385"/>
      <c r="E46" s="385"/>
      <c r="F46" s="385"/>
      <c r="G46" s="385"/>
      <c r="H46" s="385"/>
      <c r="I46" s="385"/>
      <c r="J46" s="385"/>
      <c r="K46" s="385"/>
      <c r="L46" s="385"/>
      <c r="M46" s="385"/>
      <c r="N46" s="386"/>
      <c r="O46" s="534">
        <v>3668</v>
      </c>
      <c r="P46" s="535"/>
      <c r="Q46" s="535"/>
      <c r="R46" s="535"/>
      <c r="S46" s="535"/>
      <c r="T46" s="535"/>
      <c r="U46" s="535"/>
      <c r="V46" s="535"/>
      <c r="W46" s="535"/>
      <c r="X46" s="68"/>
      <c r="Y46" s="68"/>
      <c r="Z46" s="68"/>
      <c r="AA46" s="68"/>
      <c r="AB46" s="154"/>
      <c r="AC46" s="532">
        <v>1791</v>
      </c>
      <c r="AD46" s="532"/>
      <c r="AE46" s="532"/>
      <c r="AF46" s="532"/>
      <c r="AG46" s="532"/>
      <c r="AH46" s="532"/>
      <c r="AI46" s="532"/>
      <c r="AJ46" s="532"/>
      <c r="AK46" s="532"/>
      <c r="AL46" s="153"/>
      <c r="AM46" s="153"/>
      <c r="AN46" s="153"/>
      <c r="AO46" s="153"/>
      <c r="AP46" s="153"/>
      <c r="AQ46" s="532">
        <v>1877</v>
      </c>
      <c r="AR46" s="532"/>
      <c r="AS46" s="532"/>
      <c r="AT46" s="532"/>
      <c r="AU46" s="532"/>
      <c r="AV46" s="532"/>
      <c r="AW46" s="532"/>
      <c r="AX46" s="532"/>
      <c r="AY46" s="532"/>
      <c r="AZ46" s="73"/>
      <c r="BA46" s="73"/>
      <c r="BB46" s="153"/>
      <c r="BC46" s="153"/>
      <c r="BD46" s="153"/>
      <c r="BE46" s="532">
        <v>1629</v>
      </c>
      <c r="BF46" s="532"/>
      <c r="BG46" s="532"/>
      <c r="BH46" s="532"/>
      <c r="BI46" s="532"/>
      <c r="BJ46" s="532"/>
      <c r="BK46" s="532"/>
      <c r="BL46" s="532"/>
      <c r="BM46" s="532"/>
      <c r="BN46" s="153"/>
      <c r="BO46" s="153"/>
      <c r="BP46" s="153"/>
      <c r="BQ46" s="153"/>
      <c r="BR46" s="185"/>
      <c r="BS46" s="385" t="s">
        <v>71</v>
      </c>
      <c r="BT46" s="385"/>
      <c r="BU46" s="385"/>
      <c r="BV46" s="385"/>
      <c r="BW46" s="385"/>
      <c r="BX46" s="385"/>
      <c r="BY46" s="385"/>
      <c r="BZ46" s="385"/>
      <c r="CA46" s="385"/>
      <c r="CB46" s="385"/>
      <c r="CC46" s="385"/>
      <c r="CD46" s="385"/>
      <c r="CE46" s="385"/>
      <c r="CF46" s="386"/>
      <c r="CG46" s="532">
        <v>84</v>
      </c>
      <c r="CH46" s="532"/>
      <c r="CI46" s="532"/>
      <c r="CJ46" s="532"/>
      <c r="CK46" s="532"/>
      <c r="CL46" s="532"/>
      <c r="CM46" s="532"/>
      <c r="CN46" s="532"/>
      <c r="CO46" s="532"/>
      <c r="CP46" s="68"/>
      <c r="CQ46" s="68"/>
      <c r="CR46" s="68"/>
      <c r="CS46" s="68"/>
      <c r="CT46" s="70"/>
      <c r="CU46" s="532">
        <v>41</v>
      </c>
      <c r="CV46" s="532"/>
      <c r="CW46" s="532"/>
      <c r="CX46" s="532"/>
      <c r="CY46" s="532"/>
      <c r="CZ46" s="532"/>
      <c r="DA46" s="532"/>
      <c r="DB46" s="532"/>
      <c r="DC46" s="532"/>
      <c r="DD46" s="70"/>
      <c r="DE46" s="70"/>
      <c r="DF46" s="70"/>
      <c r="DG46" s="70"/>
      <c r="DH46" s="70"/>
      <c r="DI46" s="70"/>
      <c r="DJ46" s="532">
        <v>43</v>
      </c>
      <c r="DK46" s="532"/>
      <c r="DL46" s="532"/>
      <c r="DM46" s="532"/>
      <c r="DN46" s="532"/>
      <c r="DO46" s="532"/>
      <c r="DP46" s="532"/>
      <c r="DQ46" s="532"/>
      <c r="DR46" s="532"/>
      <c r="DS46" s="70"/>
      <c r="DT46" s="70"/>
      <c r="DU46" s="70"/>
      <c r="DV46" s="70"/>
      <c r="DW46" s="70"/>
      <c r="DX46" s="532">
        <v>39</v>
      </c>
      <c r="DY46" s="532"/>
      <c r="DZ46" s="532"/>
      <c r="EA46" s="532"/>
      <c r="EB46" s="532"/>
      <c r="EC46" s="532"/>
      <c r="ED46" s="532"/>
      <c r="EE46" s="532"/>
      <c r="EF46" s="532"/>
      <c r="EG46" s="70"/>
      <c r="EH46" s="70"/>
      <c r="EI46" s="70"/>
      <c r="EJ46" s="70"/>
      <c r="EK46" s="73"/>
    </row>
    <row r="47" spans="1:141" ht="12.95" customHeight="1" x14ac:dyDescent="0.15">
      <c r="A47" s="385" t="s">
        <v>338</v>
      </c>
      <c r="B47" s="385"/>
      <c r="C47" s="385"/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6"/>
      <c r="O47" s="534">
        <v>3257</v>
      </c>
      <c r="P47" s="535"/>
      <c r="Q47" s="535"/>
      <c r="R47" s="535"/>
      <c r="S47" s="535"/>
      <c r="T47" s="535"/>
      <c r="U47" s="535"/>
      <c r="V47" s="535"/>
      <c r="W47" s="535"/>
      <c r="X47" s="68"/>
      <c r="Y47" s="68"/>
      <c r="Z47" s="68"/>
      <c r="AA47" s="68"/>
      <c r="AB47" s="154"/>
      <c r="AC47" s="532">
        <v>1621</v>
      </c>
      <c r="AD47" s="532"/>
      <c r="AE47" s="532"/>
      <c r="AF47" s="532"/>
      <c r="AG47" s="532"/>
      <c r="AH47" s="532"/>
      <c r="AI47" s="532"/>
      <c r="AJ47" s="532"/>
      <c r="AK47" s="532"/>
      <c r="AL47" s="153"/>
      <c r="AM47" s="153"/>
      <c r="AN47" s="153"/>
      <c r="AO47" s="153"/>
      <c r="AP47" s="153"/>
      <c r="AQ47" s="532">
        <v>1636</v>
      </c>
      <c r="AR47" s="532"/>
      <c r="AS47" s="532"/>
      <c r="AT47" s="532"/>
      <c r="AU47" s="532"/>
      <c r="AV47" s="532"/>
      <c r="AW47" s="532"/>
      <c r="AX47" s="532"/>
      <c r="AY47" s="532"/>
      <c r="AZ47" s="73"/>
      <c r="BA47" s="73"/>
      <c r="BB47" s="153"/>
      <c r="BC47" s="153"/>
      <c r="BD47" s="153"/>
      <c r="BE47" s="532">
        <v>1400</v>
      </c>
      <c r="BF47" s="532"/>
      <c r="BG47" s="532"/>
      <c r="BH47" s="532"/>
      <c r="BI47" s="532"/>
      <c r="BJ47" s="532"/>
      <c r="BK47" s="532"/>
      <c r="BL47" s="532"/>
      <c r="BM47" s="532"/>
      <c r="BN47" s="153"/>
      <c r="BO47" s="153"/>
      <c r="BP47" s="153"/>
      <c r="BQ47" s="153"/>
      <c r="BR47" s="185"/>
      <c r="BS47" s="385" t="s">
        <v>70</v>
      </c>
      <c r="BT47" s="385"/>
      <c r="BU47" s="385"/>
      <c r="BV47" s="385"/>
      <c r="BW47" s="385"/>
      <c r="BX47" s="385"/>
      <c r="BY47" s="385"/>
      <c r="BZ47" s="385"/>
      <c r="CA47" s="385"/>
      <c r="CB47" s="385"/>
      <c r="CC47" s="385"/>
      <c r="CD47" s="385"/>
      <c r="CE47" s="385"/>
      <c r="CF47" s="386"/>
      <c r="CG47" s="532">
        <v>357</v>
      </c>
      <c r="CH47" s="532"/>
      <c r="CI47" s="532"/>
      <c r="CJ47" s="532"/>
      <c r="CK47" s="532"/>
      <c r="CL47" s="532"/>
      <c r="CM47" s="532"/>
      <c r="CN47" s="532"/>
      <c r="CO47" s="532"/>
      <c r="CP47" s="68"/>
      <c r="CQ47" s="68"/>
      <c r="CR47" s="68"/>
      <c r="CS47" s="68"/>
      <c r="CT47" s="70"/>
      <c r="CU47" s="532">
        <v>160</v>
      </c>
      <c r="CV47" s="532"/>
      <c r="CW47" s="532"/>
      <c r="CX47" s="532"/>
      <c r="CY47" s="532"/>
      <c r="CZ47" s="532"/>
      <c r="DA47" s="532"/>
      <c r="DB47" s="532"/>
      <c r="DC47" s="532"/>
      <c r="DD47" s="70"/>
      <c r="DE47" s="70"/>
      <c r="DF47" s="70"/>
      <c r="DG47" s="70"/>
      <c r="DH47" s="70"/>
      <c r="DI47" s="70"/>
      <c r="DJ47" s="532">
        <v>197</v>
      </c>
      <c r="DK47" s="532"/>
      <c r="DL47" s="532"/>
      <c r="DM47" s="532"/>
      <c r="DN47" s="532"/>
      <c r="DO47" s="532"/>
      <c r="DP47" s="532"/>
      <c r="DQ47" s="532"/>
      <c r="DR47" s="532"/>
      <c r="DS47" s="70"/>
      <c r="DT47" s="70"/>
      <c r="DU47" s="70"/>
      <c r="DV47" s="70"/>
      <c r="DW47" s="70"/>
      <c r="DX47" s="532">
        <v>141</v>
      </c>
      <c r="DY47" s="532"/>
      <c r="DZ47" s="532"/>
      <c r="EA47" s="532"/>
      <c r="EB47" s="532"/>
      <c r="EC47" s="532"/>
      <c r="ED47" s="532"/>
      <c r="EE47" s="532"/>
      <c r="EF47" s="532"/>
      <c r="EG47" s="70"/>
      <c r="EH47" s="70"/>
      <c r="EI47" s="70"/>
      <c r="EJ47" s="70"/>
      <c r="EK47" s="73"/>
    </row>
    <row r="48" spans="1:141" ht="12.95" customHeight="1" x14ac:dyDescent="0.15">
      <c r="A48" s="385" t="s">
        <v>339</v>
      </c>
      <c r="B48" s="385"/>
      <c r="C48" s="385"/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386"/>
      <c r="O48" s="534">
        <v>2139</v>
      </c>
      <c r="P48" s="535"/>
      <c r="Q48" s="535"/>
      <c r="R48" s="535"/>
      <c r="S48" s="535"/>
      <c r="T48" s="535"/>
      <c r="U48" s="535"/>
      <c r="V48" s="535"/>
      <c r="W48" s="535"/>
      <c r="X48" s="68"/>
      <c r="Y48" s="68"/>
      <c r="Z48" s="68"/>
      <c r="AA48" s="68"/>
      <c r="AB48" s="154"/>
      <c r="AC48" s="532">
        <v>985</v>
      </c>
      <c r="AD48" s="532"/>
      <c r="AE48" s="532"/>
      <c r="AF48" s="532"/>
      <c r="AG48" s="532"/>
      <c r="AH48" s="532"/>
      <c r="AI48" s="532"/>
      <c r="AJ48" s="532"/>
      <c r="AK48" s="532"/>
      <c r="AL48" s="153"/>
      <c r="AM48" s="153"/>
      <c r="AN48" s="153"/>
      <c r="AO48" s="153"/>
      <c r="AP48" s="153"/>
      <c r="AQ48" s="532">
        <v>1154</v>
      </c>
      <c r="AR48" s="532"/>
      <c r="AS48" s="532"/>
      <c r="AT48" s="532"/>
      <c r="AU48" s="532"/>
      <c r="AV48" s="532"/>
      <c r="AW48" s="532"/>
      <c r="AX48" s="532"/>
      <c r="AY48" s="532"/>
      <c r="AZ48" s="73"/>
      <c r="BA48" s="73"/>
      <c r="BB48" s="153"/>
      <c r="BC48" s="153"/>
      <c r="BD48" s="153"/>
      <c r="BE48" s="532">
        <v>1051</v>
      </c>
      <c r="BF48" s="532"/>
      <c r="BG48" s="532"/>
      <c r="BH48" s="532"/>
      <c r="BI48" s="532"/>
      <c r="BJ48" s="532"/>
      <c r="BK48" s="532"/>
      <c r="BL48" s="532"/>
      <c r="BM48" s="532"/>
      <c r="BN48" s="153"/>
      <c r="BO48" s="153"/>
      <c r="BP48" s="153"/>
      <c r="BQ48" s="153"/>
      <c r="BR48" s="185"/>
      <c r="BS48" s="385" t="s">
        <v>69</v>
      </c>
      <c r="BT48" s="385"/>
      <c r="BU48" s="385"/>
      <c r="BV48" s="385"/>
      <c r="BW48" s="385"/>
      <c r="BX48" s="385"/>
      <c r="BY48" s="385"/>
      <c r="BZ48" s="385"/>
      <c r="CA48" s="385"/>
      <c r="CB48" s="385"/>
      <c r="CC48" s="385"/>
      <c r="CD48" s="385"/>
      <c r="CE48" s="385"/>
      <c r="CF48" s="386"/>
      <c r="CG48" s="532">
        <v>184</v>
      </c>
      <c r="CH48" s="532"/>
      <c r="CI48" s="532"/>
      <c r="CJ48" s="532"/>
      <c r="CK48" s="532"/>
      <c r="CL48" s="532"/>
      <c r="CM48" s="532"/>
      <c r="CN48" s="532"/>
      <c r="CO48" s="532"/>
      <c r="CP48" s="68"/>
      <c r="CQ48" s="68"/>
      <c r="CR48" s="68"/>
      <c r="CS48" s="68"/>
      <c r="CT48" s="70"/>
      <c r="CU48" s="532">
        <v>94</v>
      </c>
      <c r="CV48" s="532"/>
      <c r="CW48" s="532"/>
      <c r="CX48" s="532"/>
      <c r="CY48" s="532"/>
      <c r="CZ48" s="532"/>
      <c r="DA48" s="532"/>
      <c r="DB48" s="532"/>
      <c r="DC48" s="532"/>
      <c r="DD48" s="70"/>
      <c r="DE48" s="70"/>
      <c r="DF48" s="70"/>
      <c r="DG48" s="70"/>
      <c r="DH48" s="70"/>
      <c r="DI48" s="70"/>
      <c r="DJ48" s="532">
        <v>90</v>
      </c>
      <c r="DK48" s="532"/>
      <c r="DL48" s="532"/>
      <c r="DM48" s="532"/>
      <c r="DN48" s="532"/>
      <c r="DO48" s="532"/>
      <c r="DP48" s="532"/>
      <c r="DQ48" s="532"/>
      <c r="DR48" s="532"/>
      <c r="DS48" s="70"/>
      <c r="DT48" s="70"/>
      <c r="DU48" s="70"/>
      <c r="DV48" s="70"/>
      <c r="DW48" s="70"/>
      <c r="DX48" s="532">
        <v>80</v>
      </c>
      <c r="DY48" s="532"/>
      <c r="DZ48" s="532"/>
      <c r="EA48" s="532"/>
      <c r="EB48" s="532"/>
      <c r="EC48" s="532"/>
      <c r="ED48" s="532"/>
      <c r="EE48" s="532"/>
      <c r="EF48" s="532"/>
      <c r="EG48" s="70"/>
      <c r="EH48" s="70"/>
      <c r="EI48" s="70"/>
      <c r="EJ48" s="70"/>
      <c r="EK48" s="73"/>
    </row>
    <row r="49" spans="1:141" ht="12.95" customHeight="1" x14ac:dyDescent="0.15">
      <c r="A49" s="385" t="s">
        <v>340</v>
      </c>
      <c r="B49" s="385"/>
      <c r="C49" s="385"/>
      <c r="D49" s="385"/>
      <c r="E49" s="385"/>
      <c r="F49" s="385"/>
      <c r="G49" s="385"/>
      <c r="H49" s="385"/>
      <c r="I49" s="385"/>
      <c r="J49" s="385"/>
      <c r="K49" s="385"/>
      <c r="L49" s="385"/>
      <c r="M49" s="385"/>
      <c r="N49" s="386"/>
      <c r="O49" s="534">
        <v>382</v>
      </c>
      <c r="P49" s="535"/>
      <c r="Q49" s="535"/>
      <c r="R49" s="535"/>
      <c r="S49" s="535"/>
      <c r="T49" s="535"/>
      <c r="U49" s="535"/>
      <c r="V49" s="535"/>
      <c r="W49" s="535"/>
      <c r="X49" s="68"/>
      <c r="Y49" s="68"/>
      <c r="Z49" s="68"/>
      <c r="AA49" s="68"/>
      <c r="AB49" s="154"/>
      <c r="AC49" s="532">
        <v>191</v>
      </c>
      <c r="AD49" s="532"/>
      <c r="AE49" s="532"/>
      <c r="AF49" s="532"/>
      <c r="AG49" s="532"/>
      <c r="AH49" s="532"/>
      <c r="AI49" s="532"/>
      <c r="AJ49" s="532"/>
      <c r="AK49" s="532"/>
      <c r="AL49" s="153"/>
      <c r="AM49" s="153"/>
      <c r="AN49" s="153"/>
      <c r="AO49" s="153"/>
      <c r="AP49" s="153"/>
      <c r="AQ49" s="532">
        <v>191</v>
      </c>
      <c r="AR49" s="532"/>
      <c r="AS49" s="532"/>
      <c r="AT49" s="532"/>
      <c r="AU49" s="532"/>
      <c r="AV49" s="532"/>
      <c r="AW49" s="532"/>
      <c r="AX49" s="532"/>
      <c r="AY49" s="532"/>
      <c r="AZ49" s="73"/>
      <c r="BA49" s="73"/>
      <c r="BB49" s="153"/>
      <c r="BC49" s="153"/>
      <c r="BD49" s="153"/>
      <c r="BE49" s="532">
        <v>186</v>
      </c>
      <c r="BF49" s="532"/>
      <c r="BG49" s="532"/>
      <c r="BH49" s="532"/>
      <c r="BI49" s="532"/>
      <c r="BJ49" s="532"/>
      <c r="BK49" s="532"/>
      <c r="BL49" s="532"/>
      <c r="BM49" s="532"/>
      <c r="BN49" s="153"/>
      <c r="BO49" s="153"/>
      <c r="BP49" s="153"/>
      <c r="BQ49" s="153"/>
      <c r="BR49" s="185"/>
      <c r="BS49" s="385" t="s">
        <v>68</v>
      </c>
      <c r="BT49" s="385"/>
      <c r="BU49" s="385"/>
      <c r="BV49" s="385"/>
      <c r="BW49" s="385"/>
      <c r="BX49" s="385"/>
      <c r="BY49" s="385"/>
      <c r="BZ49" s="385"/>
      <c r="CA49" s="385"/>
      <c r="CB49" s="385"/>
      <c r="CC49" s="385"/>
      <c r="CD49" s="385"/>
      <c r="CE49" s="385"/>
      <c r="CF49" s="386"/>
      <c r="CG49" s="532">
        <v>162</v>
      </c>
      <c r="CH49" s="532"/>
      <c r="CI49" s="532"/>
      <c r="CJ49" s="532"/>
      <c r="CK49" s="532"/>
      <c r="CL49" s="532"/>
      <c r="CM49" s="532"/>
      <c r="CN49" s="532"/>
      <c r="CO49" s="532"/>
      <c r="CP49" s="68"/>
      <c r="CQ49" s="68"/>
      <c r="CR49" s="68"/>
      <c r="CS49" s="68"/>
      <c r="CT49" s="70"/>
      <c r="CU49" s="532">
        <v>77</v>
      </c>
      <c r="CV49" s="532"/>
      <c r="CW49" s="532"/>
      <c r="CX49" s="532"/>
      <c r="CY49" s="532"/>
      <c r="CZ49" s="532"/>
      <c r="DA49" s="532"/>
      <c r="DB49" s="532"/>
      <c r="DC49" s="532"/>
      <c r="DD49" s="70"/>
      <c r="DE49" s="70"/>
      <c r="DF49" s="70"/>
      <c r="DG49" s="70"/>
      <c r="DH49" s="70"/>
      <c r="DI49" s="70"/>
      <c r="DJ49" s="532">
        <v>85</v>
      </c>
      <c r="DK49" s="532"/>
      <c r="DL49" s="532"/>
      <c r="DM49" s="532"/>
      <c r="DN49" s="532"/>
      <c r="DO49" s="532"/>
      <c r="DP49" s="532"/>
      <c r="DQ49" s="532"/>
      <c r="DR49" s="532"/>
      <c r="DS49" s="70"/>
      <c r="DT49" s="70"/>
      <c r="DU49" s="70"/>
      <c r="DV49" s="70"/>
      <c r="DW49" s="70"/>
      <c r="DX49" s="532">
        <v>81</v>
      </c>
      <c r="DY49" s="532"/>
      <c r="DZ49" s="532"/>
      <c r="EA49" s="532"/>
      <c r="EB49" s="532"/>
      <c r="EC49" s="532"/>
      <c r="ED49" s="532"/>
      <c r="EE49" s="532"/>
      <c r="EF49" s="532"/>
      <c r="EG49" s="70"/>
      <c r="EH49" s="70"/>
      <c r="EI49" s="70"/>
      <c r="EJ49" s="70"/>
      <c r="EK49" s="73"/>
    </row>
    <row r="50" spans="1:141" ht="12.95" customHeight="1" x14ac:dyDescent="0.15">
      <c r="A50" s="385" t="s">
        <v>341</v>
      </c>
      <c r="B50" s="385"/>
      <c r="C50" s="385"/>
      <c r="D50" s="385"/>
      <c r="E50" s="385"/>
      <c r="F50" s="385"/>
      <c r="G50" s="385"/>
      <c r="H50" s="385"/>
      <c r="I50" s="385"/>
      <c r="J50" s="385"/>
      <c r="K50" s="385"/>
      <c r="L50" s="385"/>
      <c r="M50" s="385"/>
      <c r="N50" s="386"/>
      <c r="O50" s="534">
        <v>1058</v>
      </c>
      <c r="P50" s="535"/>
      <c r="Q50" s="535"/>
      <c r="R50" s="535"/>
      <c r="S50" s="535"/>
      <c r="T50" s="535"/>
      <c r="U50" s="535"/>
      <c r="V50" s="535"/>
      <c r="W50" s="535"/>
      <c r="X50" s="68"/>
      <c r="Y50" s="68"/>
      <c r="Z50" s="68"/>
      <c r="AA50" s="68"/>
      <c r="AB50" s="154"/>
      <c r="AC50" s="532">
        <v>508</v>
      </c>
      <c r="AD50" s="532"/>
      <c r="AE50" s="532"/>
      <c r="AF50" s="532"/>
      <c r="AG50" s="532"/>
      <c r="AH50" s="532"/>
      <c r="AI50" s="532"/>
      <c r="AJ50" s="532"/>
      <c r="AK50" s="532"/>
      <c r="AL50" s="153"/>
      <c r="AM50" s="153"/>
      <c r="AN50" s="153"/>
      <c r="AO50" s="153"/>
      <c r="AP50" s="153"/>
      <c r="AQ50" s="532">
        <v>550</v>
      </c>
      <c r="AR50" s="532"/>
      <c r="AS50" s="532"/>
      <c r="AT50" s="532"/>
      <c r="AU50" s="532"/>
      <c r="AV50" s="532"/>
      <c r="AW50" s="532"/>
      <c r="AX50" s="532"/>
      <c r="AY50" s="532"/>
      <c r="AZ50" s="73"/>
      <c r="BA50" s="73"/>
      <c r="BB50" s="153"/>
      <c r="BC50" s="153"/>
      <c r="BD50" s="153"/>
      <c r="BE50" s="532">
        <v>431</v>
      </c>
      <c r="BF50" s="532"/>
      <c r="BG50" s="532"/>
      <c r="BH50" s="532"/>
      <c r="BI50" s="532"/>
      <c r="BJ50" s="532"/>
      <c r="BK50" s="532"/>
      <c r="BL50" s="532"/>
      <c r="BM50" s="532"/>
      <c r="BN50" s="153"/>
      <c r="BO50" s="153"/>
      <c r="BP50" s="153"/>
      <c r="BQ50" s="153"/>
      <c r="BR50" s="185"/>
      <c r="BS50" s="385" t="s">
        <v>67</v>
      </c>
      <c r="BT50" s="385"/>
      <c r="BU50" s="385"/>
      <c r="BV50" s="385"/>
      <c r="BW50" s="385"/>
      <c r="BX50" s="385"/>
      <c r="BY50" s="385"/>
      <c r="BZ50" s="385"/>
      <c r="CA50" s="385"/>
      <c r="CB50" s="385"/>
      <c r="CC50" s="385"/>
      <c r="CD50" s="385"/>
      <c r="CE50" s="385"/>
      <c r="CF50" s="386"/>
      <c r="CG50" s="532">
        <v>1710</v>
      </c>
      <c r="CH50" s="532"/>
      <c r="CI50" s="532"/>
      <c r="CJ50" s="532"/>
      <c r="CK50" s="532"/>
      <c r="CL50" s="532"/>
      <c r="CM50" s="532"/>
      <c r="CN50" s="532"/>
      <c r="CO50" s="532"/>
      <c r="CP50" s="68"/>
      <c r="CQ50" s="68"/>
      <c r="CR50" s="68"/>
      <c r="CS50" s="68"/>
      <c r="CT50" s="70"/>
      <c r="CU50" s="532">
        <v>850</v>
      </c>
      <c r="CV50" s="532"/>
      <c r="CW50" s="532"/>
      <c r="CX50" s="532"/>
      <c r="CY50" s="532"/>
      <c r="CZ50" s="532"/>
      <c r="DA50" s="532"/>
      <c r="DB50" s="532"/>
      <c r="DC50" s="532"/>
      <c r="DD50" s="70"/>
      <c r="DE50" s="70"/>
      <c r="DF50" s="70"/>
      <c r="DG50" s="70"/>
      <c r="DH50" s="70"/>
      <c r="DI50" s="70"/>
      <c r="DJ50" s="532">
        <v>860</v>
      </c>
      <c r="DK50" s="532"/>
      <c r="DL50" s="532"/>
      <c r="DM50" s="532"/>
      <c r="DN50" s="532"/>
      <c r="DO50" s="532"/>
      <c r="DP50" s="532"/>
      <c r="DQ50" s="532"/>
      <c r="DR50" s="532"/>
      <c r="DS50" s="541"/>
      <c r="DT50" s="541"/>
      <c r="DU50" s="541"/>
      <c r="DV50" s="541"/>
      <c r="DW50" s="70"/>
      <c r="DX50" s="532">
        <v>730</v>
      </c>
      <c r="DY50" s="532"/>
      <c r="DZ50" s="532"/>
      <c r="EA50" s="532"/>
      <c r="EB50" s="532"/>
      <c r="EC50" s="532"/>
      <c r="ED50" s="532"/>
      <c r="EE50" s="532"/>
      <c r="EF50" s="532"/>
      <c r="EG50" s="70"/>
      <c r="EH50" s="70"/>
      <c r="EI50" s="70"/>
      <c r="EJ50" s="70"/>
      <c r="EK50" s="73"/>
    </row>
    <row r="51" spans="1:141" ht="12.95" customHeight="1" x14ac:dyDescent="0.15">
      <c r="A51" s="385" t="s">
        <v>342</v>
      </c>
      <c r="B51" s="385"/>
      <c r="C51" s="385"/>
      <c r="D51" s="385"/>
      <c r="E51" s="385"/>
      <c r="F51" s="385"/>
      <c r="G51" s="385"/>
      <c r="H51" s="385"/>
      <c r="I51" s="385"/>
      <c r="J51" s="385"/>
      <c r="K51" s="385"/>
      <c r="L51" s="385"/>
      <c r="M51" s="385"/>
      <c r="N51" s="386"/>
      <c r="O51" s="534">
        <v>344</v>
      </c>
      <c r="P51" s="535"/>
      <c r="Q51" s="535"/>
      <c r="R51" s="535"/>
      <c r="S51" s="535"/>
      <c r="T51" s="535"/>
      <c r="U51" s="535"/>
      <c r="V51" s="535"/>
      <c r="W51" s="535"/>
      <c r="X51" s="68"/>
      <c r="Y51" s="68"/>
      <c r="Z51" s="68"/>
      <c r="AA51" s="68"/>
      <c r="AB51" s="154"/>
      <c r="AC51" s="532">
        <v>174</v>
      </c>
      <c r="AD51" s="532"/>
      <c r="AE51" s="532"/>
      <c r="AF51" s="532"/>
      <c r="AG51" s="532"/>
      <c r="AH51" s="532"/>
      <c r="AI51" s="532"/>
      <c r="AJ51" s="532"/>
      <c r="AK51" s="532"/>
      <c r="AL51" s="153"/>
      <c r="AM51" s="153"/>
      <c r="AN51" s="153"/>
      <c r="AO51" s="153"/>
      <c r="AP51" s="153"/>
      <c r="AQ51" s="532">
        <v>170</v>
      </c>
      <c r="AR51" s="532"/>
      <c r="AS51" s="532"/>
      <c r="AT51" s="532"/>
      <c r="AU51" s="532"/>
      <c r="AV51" s="532"/>
      <c r="AW51" s="532"/>
      <c r="AX51" s="532"/>
      <c r="AY51" s="532"/>
      <c r="AZ51" s="73"/>
      <c r="BA51" s="73"/>
      <c r="BB51" s="153"/>
      <c r="BC51" s="153"/>
      <c r="BD51" s="153"/>
      <c r="BE51" s="532">
        <v>149</v>
      </c>
      <c r="BF51" s="532"/>
      <c r="BG51" s="532"/>
      <c r="BH51" s="532"/>
      <c r="BI51" s="532"/>
      <c r="BJ51" s="532"/>
      <c r="BK51" s="532"/>
      <c r="BL51" s="532"/>
      <c r="BM51" s="532"/>
      <c r="BN51" s="153"/>
      <c r="BO51" s="153"/>
      <c r="BP51" s="153"/>
      <c r="BQ51" s="153"/>
      <c r="BR51" s="185"/>
      <c r="BS51" s="385" t="s">
        <v>66</v>
      </c>
      <c r="BT51" s="385"/>
      <c r="BU51" s="385"/>
      <c r="BV51" s="385"/>
      <c r="BW51" s="385"/>
      <c r="BX51" s="385"/>
      <c r="BY51" s="385"/>
      <c r="BZ51" s="385"/>
      <c r="CA51" s="385"/>
      <c r="CB51" s="385"/>
      <c r="CC51" s="385"/>
      <c r="CD51" s="385"/>
      <c r="CE51" s="385"/>
      <c r="CF51" s="386"/>
      <c r="CG51" s="532">
        <v>321</v>
      </c>
      <c r="CH51" s="532"/>
      <c r="CI51" s="532"/>
      <c r="CJ51" s="532"/>
      <c r="CK51" s="532"/>
      <c r="CL51" s="532"/>
      <c r="CM51" s="532"/>
      <c r="CN51" s="532"/>
      <c r="CO51" s="532"/>
      <c r="CP51" s="68"/>
      <c r="CQ51" s="68"/>
      <c r="CR51" s="68"/>
      <c r="CS51" s="68"/>
      <c r="CT51" s="70"/>
      <c r="CU51" s="532">
        <v>157</v>
      </c>
      <c r="CV51" s="532"/>
      <c r="CW51" s="532"/>
      <c r="CX51" s="532"/>
      <c r="CY51" s="532"/>
      <c r="CZ51" s="532"/>
      <c r="DA51" s="532"/>
      <c r="DB51" s="532"/>
      <c r="DC51" s="532"/>
      <c r="DD51" s="70"/>
      <c r="DE51" s="70"/>
      <c r="DF51" s="70"/>
      <c r="DG51" s="70"/>
      <c r="DH51" s="70"/>
      <c r="DI51" s="70"/>
      <c r="DJ51" s="532">
        <v>164</v>
      </c>
      <c r="DK51" s="532"/>
      <c r="DL51" s="532"/>
      <c r="DM51" s="532"/>
      <c r="DN51" s="532"/>
      <c r="DO51" s="532"/>
      <c r="DP51" s="532"/>
      <c r="DQ51" s="532"/>
      <c r="DR51" s="532"/>
      <c r="DS51" s="70"/>
      <c r="DT51" s="70"/>
      <c r="DU51" s="70"/>
      <c r="DV51" s="70"/>
      <c r="DW51" s="70"/>
      <c r="DX51" s="532">
        <v>139</v>
      </c>
      <c r="DY51" s="532"/>
      <c r="DZ51" s="532"/>
      <c r="EA51" s="532"/>
      <c r="EB51" s="532"/>
      <c r="EC51" s="532"/>
      <c r="ED51" s="532"/>
      <c r="EE51" s="532"/>
      <c r="EF51" s="532"/>
      <c r="EG51" s="70"/>
      <c r="EH51" s="70"/>
      <c r="EI51" s="70"/>
      <c r="EJ51" s="70"/>
      <c r="EK51" s="73"/>
    </row>
    <row r="52" spans="1:141" ht="12.95" customHeight="1" x14ac:dyDescent="0.15">
      <c r="A52" s="385" t="s">
        <v>343</v>
      </c>
      <c r="B52" s="385"/>
      <c r="C52" s="385"/>
      <c r="D52" s="385"/>
      <c r="E52" s="385"/>
      <c r="F52" s="385"/>
      <c r="G52" s="385"/>
      <c r="H52" s="385"/>
      <c r="I52" s="385"/>
      <c r="J52" s="385"/>
      <c r="K52" s="385"/>
      <c r="L52" s="385"/>
      <c r="M52" s="385"/>
      <c r="N52" s="386"/>
      <c r="O52" s="534">
        <v>3399</v>
      </c>
      <c r="P52" s="535"/>
      <c r="Q52" s="535"/>
      <c r="R52" s="535"/>
      <c r="S52" s="535"/>
      <c r="T52" s="535"/>
      <c r="U52" s="535"/>
      <c r="V52" s="535"/>
      <c r="W52" s="535"/>
      <c r="X52" s="68"/>
      <c r="Y52" s="68"/>
      <c r="Z52" s="68"/>
      <c r="AA52" s="68"/>
      <c r="AB52" s="154"/>
      <c r="AC52" s="532">
        <v>1659</v>
      </c>
      <c r="AD52" s="532"/>
      <c r="AE52" s="532"/>
      <c r="AF52" s="532"/>
      <c r="AG52" s="532"/>
      <c r="AH52" s="532"/>
      <c r="AI52" s="532"/>
      <c r="AJ52" s="532"/>
      <c r="AK52" s="532"/>
      <c r="AL52" s="154"/>
      <c r="AM52" s="154"/>
      <c r="AN52" s="154"/>
      <c r="AO52" s="154"/>
      <c r="AP52" s="154"/>
      <c r="AQ52" s="532">
        <v>1740</v>
      </c>
      <c r="AR52" s="532"/>
      <c r="AS52" s="532"/>
      <c r="AT52" s="532"/>
      <c r="AU52" s="532"/>
      <c r="AV52" s="532"/>
      <c r="AW52" s="532"/>
      <c r="AX52" s="532"/>
      <c r="AY52" s="532"/>
      <c r="AZ52" s="73"/>
      <c r="BA52" s="73"/>
      <c r="BB52" s="154"/>
      <c r="BC52" s="154"/>
      <c r="BD52" s="154"/>
      <c r="BE52" s="532">
        <v>1558</v>
      </c>
      <c r="BF52" s="532"/>
      <c r="BG52" s="532"/>
      <c r="BH52" s="532"/>
      <c r="BI52" s="532"/>
      <c r="BJ52" s="532"/>
      <c r="BK52" s="532"/>
      <c r="BL52" s="532"/>
      <c r="BM52" s="532"/>
      <c r="BN52" s="154"/>
      <c r="BO52" s="154"/>
      <c r="BP52" s="154"/>
      <c r="BQ52" s="154"/>
      <c r="BR52" s="185"/>
      <c r="BS52" s="385" t="s">
        <v>65</v>
      </c>
      <c r="BT52" s="385"/>
      <c r="BU52" s="385"/>
      <c r="BV52" s="385"/>
      <c r="BW52" s="385"/>
      <c r="BX52" s="385"/>
      <c r="BY52" s="385"/>
      <c r="BZ52" s="385"/>
      <c r="CA52" s="385"/>
      <c r="CB52" s="385"/>
      <c r="CC52" s="385"/>
      <c r="CD52" s="385"/>
      <c r="CE52" s="385"/>
      <c r="CF52" s="386"/>
      <c r="CG52" s="532">
        <v>623</v>
      </c>
      <c r="CH52" s="532"/>
      <c r="CI52" s="532"/>
      <c r="CJ52" s="532"/>
      <c r="CK52" s="532"/>
      <c r="CL52" s="532"/>
      <c r="CM52" s="532"/>
      <c r="CN52" s="532"/>
      <c r="CO52" s="532"/>
      <c r="CP52" s="68"/>
      <c r="CQ52" s="68"/>
      <c r="CR52" s="68"/>
      <c r="CS52" s="68"/>
      <c r="CT52" s="70"/>
      <c r="CU52" s="532">
        <v>311</v>
      </c>
      <c r="CV52" s="532"/>
      <c r="CW52" s="532"/>
      <c r="CX52" s="532"/>
      <c r="CY52" s="532"/>
      <c r="CZ52" s="532"/>
      <c r="DA52" s="532"/>
      <c r="DB52" s="532"/>
      <c r="DC52" s="532"/>
      <c r="DD52" s="70"/>
      <c r="DE52" s="70"/>
      <c r="DF52" s="70"/>
      <c r="DG52" s="70"/>
      <c r="DH52" s="70"/>
      <c r="DI52" s="70"/>
      <c r="DJ52" s="532">
        <v>312</v>
      </c>
      <c r="DK52" s="532"/>
      <c r="DL52" s="532"/>
      <c r="DM52" s="532"/>
      <c r="DN52" s="532"/>
      <c r="DO52" s="532"/>
      <c r="DP52" s="532"/>
      <c r="DQ52" s="532"/>
      <c r="DR52" s="532"/>
      <c r="DS52" s="70"/>
      <c r="DT52" s="70"/>
      <c r="DU52" s="70"/>
      <c r="DV52" s="70"/>
      <c r="DW52" s="70"/>
      <c r="DX52" s="532">
        <v>296</v>
      </c>
      <c r="DY52" s="532"/>
      <c r="DZ52" s="532"/>
      <c r="EA52" s="532"/>
      <c r="EB52" s="532"/>
      <c r="EC52" s="532"/>
      <c r="ED52" s="532"/>
      <c r="EE52" s="532"/>
      <c r="EF52" s="532"/>
      <c r="EG52" s="70"/>
      <c r="EH52" s="70"/>
      <c r="EI52" s="70"/>
      <c r="EJ52" s="70"/>
      <c r="EK52" s="73"/>
    </row>
    <row r="53" spans="1:141" ht="12.95" customHeight="1" x14ac:dyDescent="0.15">
      <c r="A53" s="385" t="s">
        <v>64</v>
      </c>
      <c r="B53" s="385"/>
      <c r="C53" s="385"/>
      <c r="D53" s="385"/>
      <c r="E53" s="385"/>
      <c r="F53" s="385"/>
      <c r="G53" s="385"/>
      <c r="H53" s="385"/>
      <c r="I53" s="385"/>
      <c r="J53" s="385"/>
      <c r="K53" s="385"/>
      <c r="L53" s="385"/>
      <c r="M53" s="385"/>
      <c r="N53" s="386"/>
      <c r="O53" s="534">
        <v>638</v>
      </c>
      <c r="P53" s="535"/>
      <c r="Q53" s="535"/>
      <c r="R53" s="535"/>
      <c r="S53" s="535"/>
      <c r="T53" s="535"/>
      <c r="U53" s="535"/>
      <c r="V53" s="535"/>
      <c r="W53" s="535"/>
      <c r="X53" s="68"/>
      <c r="Y53" s="68"/>
      <c r="Z53" s="68"/>
      <c r="AA53" s="68"/>
      <c r="AB53" s="154"/>
      <c r="AC53" s="532">
        <v>315</v>
      </c>
      <c r="AD53" s="532"/>
      <c r="AE53" s="532"/>
      <c r="AF53" s="532"/>
      <c r="AG53" s="532"/>
      <c r="AH53" s="532"/>
      <c r="AI53" s="532"/>
      <c r="AJ53" s="532"/>
      <c r="AK53" s="532"/>
      <c r="AL53" s="154"/>
      <c r="AM53" s="154"/>
      <c r="AN53" s="154"/>
      <c r="AO53" s="154"/>
      <c r="AP53" s="154"/>
      <c r="AQ53" s="532">
        <v>323</v>
      </c>
      <c r="AR53" s="532"/>
      <c r="AS53" s="532"/>
      <c r="AT53" s="532"/>
      <c r="AU53" s="532"/>
      <c r="AV53" s="532"/>
      <c r="AW53" s="532"/>
      <c r="AX53" s="532"/>
      <c r="AY53" s="532"/>
      <c r="AZ53" s="73"/>
      <c r="BA53" s="73"/>
      <c r="BB53" s="154"/>
      <c r="BC53" s="154"/>
      <c r="BD53" s="154"/>
      <c r="BE53" s="532">
        <v>288</v>
      </c>
      <c r="BF53" s="532"/>
      <c r="BG53" s="532"/>
      <c r="BH53" s="532"/>
      <c r="BI53" s="532"/>
      <c r="BJ53" s="532"/>
      <c r="BK53" s="532"/>
      <c r="BL53" s="532"/>
      <c r="BM53" s="532"/>
      <c r="BN53" s="154"/>
      <c r="BO53" s="154"/>
      <c r="BP53" s="154"/>
      <c r="BQ53" s="154"/>
      <c r="BR53" s="72" t="s">
        <v>63</v>
      </c>
      <c r="BS53" s="385" t="s">
        <v>62</v>
      </c>
      <c r="BT53" s="385"/>
      <c r="BU53" s="385"/>
      <c r="BV53" s="385"/>
      <c r="BW53" s="385"/>
      <c r="BX53" s="385"/>
      <c r="BY53" s="385"/>
      <c r="BZ53" s="385"/>
      <c r="CA53" s="385"/>
      <c r="CB53" s="385"/>
      <c r="CC53" s="385"/>
      <c r="CD53" s="385"/>
      <c r="CE53" s="385"/>
      <c r="CF53" s="386"/>
      <c r="CG53" s="532">
        <v>1109</v>
      </c>
      <c r="CH53" s="532"/>
      <c r="CI53" s="532"/>
      <c r="CJ53" s="532"/>
      <c r="CK53" s="532"/>
      <c r="CL53" s="532"/>
      <c r="CM53" s="532"/>
      <c r="CN53" s="532"/>
      <c r="CO53" s="532"/>
      <c r="CP53" s="68"/>
      <c r="CQ53" s="68"/>
      <c r="CR53" s="68"/>
      <c r="CS53" s="68"/>
      <c r="CT53" s="70"/>
      <c r="CU53" s="532">
        <v>537</v>
      </c>
      <c r="CV53" s="532"/>
      <c r="CW53" s="532"/>
      <c r="CX53" s="532"/>
      <c r="CY53" s="532"/>
      <c r="CZ53" s="532"/>
      <c r="DA53" s="532"/>
      <c r="DB53" s="532"/>
      <c r="DC53" s="532"/>
      <c r="DD53" s="70"/>
      <c r="DE53" s="70"/>
      <c r="DF53" s="70"/>
      <c r="DG53" s="70"/>
      <c r="DH53" s="70"/>
      <c r="DI53" s="70"/>
      <c r="DJ53" s="532">
        <v>572</v>
      </c>
      <c r="DK53" s="532"/>
      <c r="DL53" s="532"/>
      <c r="DM53" s="532"/>
      <c r="DN53" s="532"/>
      <c r="DO53" s="532"/>
      <c r="DP53" s="532"/>
      <c r="DQ53" s="532"/>
      <c r="DR53" s="532"/>
      <c r="DS53" s="70"/>
      <c r="DT53" s="70"/>
      <c r="DU53" s="70"/>
      <c r="DV53" s="70"/>
      <c r="DW53" s="70"/>
      <c r="DX53" s="532">
        <v>475</v>
      </c>
      <c r="DY53" s="532"/>
      <c r="DZ53" s="532"/>
      <c r="EA53" s="532"/>
      <c r="EB53" s="532"/>
      <c r="EC53" s="532"/>
      <c r="ED53" s="532"/>
      <c r="EE53" s="532"/>
      <c r="EF53" s="532"/>
      <c r="EG53" s="70"/>
      <c r="EH53" s="70"/>
      <c r="EI53" s="70"/>
      <c r="EJ53" s="70"/>
      <c r="EK53" s="64"/>
    </row>
    <row r="54" spans="1:141" ht="12.95" customHeight="1" x14ac:dyDescent="0.15">
      <c r="A54" s="385" t="s">
        <v>61</v>
      </c>
      <c r="B54" s="385"/>
      <c r="C54" s="385"/>
      <c r="D54" s="385"/>
      <c r="E54" s="385"/>
      <c r="F54" s="385"/>
      <c r="G54" s="385"/>
      <c r="H54" s="385"/>
      <c r="I54" s="385"/>
      <c r="J54" s="385"/>
      <c r="K54" s="385"/>
      <c r="L54" s="385"/>
      <c r="M54" s="385"/>
      <c r="N54" s="386"/>
      <c r="O54" s="534">
        <v>2542</v>
      </c>
      <c r="P54" s="535"/>
      <c r="Q54" s="535"/>
      <c r="R54" s="535"/>
      <c r="S54" s="535"/>
      <c r="T54" s="535"/>
      <c r="U54" s="535"/>
      <c r="V54" s="535"/>
      <c r="W54" s="535"/>
      <c r="X54" s="68"/>
      <c r="Y54" s="68"/>
      <c r="Z54" s="68"/>
      <c r="AA54" s="68"/>
      <c r="AB54" s="154"/>
      <c r="AC54" s="532">
        <v>1248</v>
      </c>
      <c r="AD54" s="532"/>
      <c r="AE54" s="532"/>
      <c r="AF54" s="532"/>
      <c r="AG54" s="532"/>
      <c r="AH54" s="532"/>
      <c r="AI54" s="532"/>
      <c r="AJ54" s="532"/>
      <c r="AK54" s="532"/>
      <c r="AL54" s="153"/>
      <c r="AM54" s="153"/>
      <c r="AN54" s="153"/>
      <c r="AO54" s="153"/>
      <c r="AP54" s="153"/>
      <c r="AQ54" s="532">
        <v>1294</v>
      </c>
      <c r="AR54" s="532"/>
      <c r="AS54" s="532"/>
      <c r="AT54" s="532"/>
      <c r="AU54" s="532"/>
      <c r="AV54" s="532"/>
      <c r="AW54" s="532"/>
      <c r="AX54" s="532"/>
      <c r="AY54" s="532"/>
      <c r="AZ54" s="73"/>
      <c r="BA54" s="73"/>
      <c r="BB54" s="153"/>
      <c r="BC54" s="153"/>
      <c r="BD54" s="153"/>
      <c r="BE54" s="532">
        <v>1107</v>
      </c>
      <c r="BF54" s="532"/>
      <c r="BG54" s="532"/>
      <c r="BH54" s="532"/>
      <c r="BI54" s="532"/>
      <c r="BJ54" s="532"/>
      <c r="BK54" s="532"/>
      <c r="BL54" s="532"/>
      <c r="BM54" s="532"/>
      <c r="BN54" s="153"/>
      <c r="BO54" s="153"/>
      <c r="BP54" s="153"/>
      <c r="BQ54" s="153"/>
      <c r="BR54" s="67"/>
      <c r="BS54" s="385" t="s">
        <v>60</v>
      </c>
      <c r="BT54" s="385"/>
      <c r="BU54" s="385"/>
      <c r="BV54" s="385"/>
      <c r="BW54" s="385"/>
      <c r="BX54" s="385"/>
      <c r="BY54" s="385"/>
      <c r="BZ54" s="385"/>
      <c r="CA54" s="385"/>
      <c r="CB54" s="385"/>
      <c r="CC54" s="385"/>
      <c r="CD54" s="385"/>
      <c r="CE54" s="385"/>
      <c r="CF54" s="386"/>
      <c r="CG54" s="532">
        <v>1105</v>
      </c>
      <c r="CH54" s="532"/>
      <c r="CI54" s="532"/>
      <c r="CJ54" s="532"/>
      <c r="CK54" s="532"/>
      <c r="CL54" s="532"/>
      <c r="CM54" s="532"/>
      <c r="CN54" s="532"/>
      <c r="CO54" s="532"/>
      <c r="CP54" s="68"/>
      <c r="CQ54" s="68"/>
      <c r="CR54" s="68"/>
      <c r="CS54" s="68"/>
      <c r="CT54" s="153"/>
      <c r="CU54" s="532">
        <v>545</v>
      </c>
      <c r="CV54" s="532"/>
      <c r="CW54" s="532"/>
      <c r="CX54" s="532"/>
      <c r="CY54" s="532"/>
      <c r="CZ54" s="532"/>
      <c r="DA54" s="532"/>
      <c r="DB54" s="532"/>
      <c r="DC54" s="532"/>
      <c r="DD54" s="65"/>
      <c r="DE54" s="65"/>
      <c r="DF54" s="65"/>
      <c r="DG54" s="65"/>
      <c r="DH54" s="65"/>
      <c r="DI54" s="153"/>
      <c r="DJ54" s="532">
        <v>560</v>
      </c>
      <c r="DK54" s="532"/>
      <c r="DL54" s="532"/>
      <c r="DM54" s="532"/>
      <c r="DN54" s="532"/>
      <c r="DO54" s="532"/>
      <c r="DP54" s="532"/>
      <c r="DQ54" s="532"/>
      <c r="DR54" s="532"/>
      <c r="DS54" s="65"/>
      <c r="DT54" s="65"/>
      <c r="DU54" s="65"/>
      <c r="DV54" s="65"/>
      <c r="DW54" s="153"/>
      <c r="DX54" s="532">
        <v>482</v>
      </c>
      <c r="DY54" s="532"/>
      <c r="DZ54" s="532"/>
      <c r="EA54" s="532"/>
      <c r="EB54" s="532"/>
      <c r="EC54" s="532"/>
      <c r="ED54" s="532"/>
      <c r="EE54" s="532"/>
      <c r="EF54" s="532"/>
      <c r="EG54" s="65"/>
      <c r="EH54" s="65"/>
      <c r="EI54" s="65"/>
      <c r="EJ54" s="65"/>
      <c r="EK54" s="64"/>
    </row>
    <row r="55" spans="1:141" ht="12.95" customHeight="1" x14ac:dyDescent="0.15">
      <c r="A55" s="385" t="s">
        <v>59</v>
      </c>
      <c r="B55" s="385"/>
      <c r="C55" s="385"/>
      <c r="D55" s="385"/>
      <c r="E55" s="385"/>
      <c r="F55" s="385"/>
      <c r="G55" s="385"/>
      <c r="H55" s="385"/>
      <c r="I55" s="385"/>
      <c r="J55" s="385"/>
      <c r="K55" s="385"/>
      <c r="L55" s="385"/>
      <c r="M55" s="385"/>
      <c r="N55" s="386"/>
      <c r="O55" s="534">
        <v>900</v>
      </c>
      <c r="P55" s="535"/>
      <c r="Q55" s="535"/>
      <c r="R55" s="535"/>
      <c r="S55" s="535"/>
      <c r="T55" s="535"/>
      <c r="U55" s="535"/>
      <c r="V55" s="535"/>
      <c r="W55" s="535"/>
      <c r="X55" s="68"/>
      <c r="Y55" s="68"/>
      <c r="Z55" s="68"/>
      <c r="AA55" s="68"/>
      <c r="AB55" s="154"/>
      <c r="AC55" s="532">
        <v>464</v>
      </c>
      <c r="AD55" s="532"/>
      <c r="AE55" s="532"/>
      <c r="AF55" s="532"/>
      <c r="AG55" s="532"/>
      <c r="AH55" s="532"/>
      <c r="AI55" s="532"/>
      <c r="AJ55" s="532"/>
      <c r="AK55" s="532"/>
      <c r="AL55" s="153"/>
      <c r="AM55" s="153"/>
      <c r="AN55" s="153"/>
      <c r="AO55" s="153"/>
      <c r="AP55" s="153"/>
      <c r="AQ55" s="532">
        <v>436</v>
      </c>
      <c r="AR55" s="532"/>
      <c r="AS55" s="532"/>
      <c r="AT55" s="532"/>
      <c r="AU55" s="532"/>
      <c r="AV55" s="532"/>
      <c r="AW55" s="532"/>
      <c r="AX55" s="532"/>
      <c r="AY55" s="532"/>
      <c r="AZ55" s="73"/>
      <c r="BA55" s="73"/>
      <c r="BB55" s="153"/>
      <c r="BC55" s="153"/>
      <c r="BD55" s="153"/>
      <c r="BE55" s="532">
        <v>405</v>
      </c>
      <c r="BF55" s="532"/>
      <c r="BG55" s="532"/>
      <c r="BH55" s="532"/>
      <c r="BI55" s="532"/>
      <c r="BJ55" s="532"/>
      <c r="BK55" s="532"/>
      <c r="BL55" s="532"/>
      <c r="BM55" s="532"/>
      <c r="BN55" s="153"/>
      <c r="BO55" s="153"/>
      <c r="BP55" s="153"/>
      <c r="BQ55" s="153"/>
      <c r="BR55" s="67"/>
      <c r="BS55" s="383" t="s">
        <v>58</v>
      </c>
      <c r="BT55" s="383"/>
      <c r="BU55" s="383"/>
      <c r="BV55" s="383"/>
      <c r="BW55" s="383"/>
      <c r="BX55" s="383"/>
      <c r="BY55" s="383"/>
      <c r="BZ55" s="383"/>
      <c r="CA55" s="383"/>
      <c r="CB55" s="383"/>
      <c r="CC55" s="383"/>
      <c r="CD55" s="383"/>
      <c r="CE55" s="383"/>
      <c r="CF55" s="384"/>
      <c r="CG55" s="529">
        <f>SUM(CG43:CO54)</f>
        <v>7568</v>
      </c>
      <c r="CH55" s="529"/>
      <c r="CI55" s="529"/>
      <c r="CJ55" s="529"/>
      <c r="CK55" s="529"/>
      <c r="CL55" s="529"/>
      <c r="CM55" s="529"/>
      <c r="CN55" s="529"/>
      <c r="CO55" s="529"/>
      <c r="CP55" s="530"/>
      <c r="CQ55" s="69"/>
      <c r="CR55" s="69"/>
      <c r="CS55" s="69"/>
      <c r="CT55" s="536"/>
      <c r="CU55" s="539">
        <f>SUM(CU43:DC54)</f>
        <v>3699</v>
      </c>
      <c r="CV55" s="539"/>
      <c r="CW55" s="539"/>
      <c r="CX55" s="539"/>
      <c r="CY55" s="539"/>
      <c r="CZ55" s="539"/>
      <c r="DA55" s="539"/>
      <c r="DB55" s="539"/>
      <c r="DC55" s="539"/>
      <c r="DD55" s="69"/>
      <c r="DE55" s="69"/>
      <c r="DF55" s="69"/>
      <c r="DG55" s="69"/>
      <c r="DH55" s="69"/>
      <c r="DI55" s="536"/>
      <c r="DJ55" s="529">
        <f>SUM(DJ43:DR54)</f>
        <v>3869</v>
      </c>
      <c r="DK55" s="529"/>
      <c r="DL55" s="529"/>
      <c r="DM55" s="529"/>
      <c r="DN55" s="529"/>
      <c r="DO55" s="529"/>
      <c r="DP55" s="529"/>
      <c r="DQ55" s="529"/>
      <c r="DR55" s="529"/>
      <c r="DS55" s="69"/>
      <c r="DT55" s="69"/>
      <c r="DU55" s="69"/>
      <c r="DV55" s="69"/>
      <c r="DW55" s="536"/>
      <c r="DX55" s="539">
        <f>SUM(DX43:EF54)</f>
        <v>3268</v>
      </c>
      <c r="DY55" s="539"/>
      <c r="DZ55" s="539"/>
      <c r="EA55" s="539"/>
      <c r="EB55" s="539"/>
      <c r="EC55" s="539"/>
      <c r="ED55" s="539"/>
      <c r="EE55" s="539"/>
      <c r="EF55" s="539"/>
      <c r="EG55" s="69"/>
      <c r="EH55" s="69"/>
      <c r="EI55" s="69"/>
      <c r="EJ55" s="69"/>
      <c r="EK55" s="64"/>
    </row>
    <row r="56" spans="1:141" ht="12.95" customHeight="1" x14ac:dyDescent="0.15">
      <c r="A56" s="385" t="s">
        <v>57</v>
      </c>
      <c r="B56" s="385"/>
      <c r="C56" s="385"/>
      <c r="D56" s="385"/>
      <c r="E56" s="385"/>
      <c r="F56" s="385"/>
      <c r="G56" s="385"/>
      <c r="H56" s="385"/>
      <c r="I56" s="385"/>
      <c r="J56" s="385"/>
      <c r="K56" s="385"/>
      <c r="L56" s="385"/>
      <c r="M56" s="385"/>
      <c r="N56" s="386"/>
      <c r="O56" s="534">
        <v>4849</v>
      </c>
      <c r="P56" s="535"/>
      <c r="Q56" s="535"/>
      <c r="R56" s="535"/>
      <c r="S56" s="535"/>
      <c r="T56" s="535"/>
      <c r="U56" s="535"/>
      <c r="V56" s="535"/>
      <c r="W56" s="535"/>
      <c r="X56" s="68"/>
      <c r="Y56" s="68"/>
      <c r="Z56" s="68"/>
      <c r="AA56" s="68"/>
      <c r="AB56" s="154"/>
      <c r="AC56" s="532">
        <v>2446</v>
      </c>
      <c r="AD56" s="532"/>
      <c r="AE56" s="532"/>
      <c r="AF56" s="532"/>
      <c r="AG56" s="532"/>
      <c r="AH56" s="532"/>
      <c r="AI56" s="532"/>
      <c r="AJ56" s="532"/>
      <c r="AK56" s="532"/>
      <c r="AL56" s="153"/>
      <c r="AM56" s="153"/>
      <c r="AN56" s="153"/>
      <c r="AO56" s="153"/>
      <c r="AP56" s="153"/>
      <c r="AQ56" s="532">
        <v>2403</v>
      </c>
      <c r="AR56" s="532"/>
      <c r="AS56" s="532"/>
      <c r="AT56" s="532"/>
      <c r="AU56" s="532"/>
      <c r="AV56" s="532"/>
      <c r="AW56" s="532"/>
      <c r="AX56" s="532"/>
      <c r="AY56" s="532"/>
      <c r="AZ56" s="73"/>
      <c r="BA56" s="73"/>
      <c r="BB56" s="153"/>
      <c r="BC56" s="153"/>
      <c r="BD56" s="153"/>
      <c r="BE56" s="532">
        <v>2242</v>
      </c>
      <c r="BF56" s="532"/>
      <c r="BG56" s="532"/>
      <c r="BH56" s="532"/>
      <c r="BI56" s="532"/>
      <c r="BJ56" s="532"/>
      <c r="BK56" s="532"/>
      <c r="BL56" s="532"/>
      <c r="BM56" s="532"/>
      <c r="BN56" s="153"/>
      <c r="BO56" s="153"/>
      <c r="BP56" s="153"/>
      <c r="BQ56" s="153"/>
      <c r="BR56" s="67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1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153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153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153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4"/>
    </row>
    <row r="57" spans="1:141" ht="12.95" customHeight="1" x14ac:dyDescent="0.15">
      <c r="A57" s="385" t="s">
        <v>56</v>
      </c>
      <c r="B57" s="385"/>
      <c r="C57" s="385"/>
      <c r="D57" s="385"/>
      <c r="E57" s="385"/>
      <c r="F57" s="385"/>
      <c r="G57" s="385"/>
      <c r="H57" s="385"/>
      <c r="I57" s="385"/>
      <c r="J57" s="385"/>
      <c r="K57" s="385"/>
      <c r="L57" s="385"/>
      <c r="M57" s="385"/>
      <c r="N57" s="386"/>
      <c r="O57" s="534">
        <v>4560</v>
      </c>
      <c r="P57" s="535"/>
      <c r="Q57" s="535"/>
      <c r="R57" s="535"/>
      <c r="S57" s="535"/>
      <c r="T57" s="535"/>
      <c r="U57" s="535"/>
      <c r="V57" s="535"/>
      <c r="W57" s="535"/>
      <c r="X57" s="68"/>
      <c r="Y57" s="68"/>
      <c r="Z57" s="68"/>
      <c r="AA57" s="68"/>
      <c r="AB57" s="154"/>
      <c r="AC57" s="532">
        <v>2227</v>
      </c>
      <c r="AD57" s="532"/>
      <c r="AE57" s="532"/>
      <c r="AF57" s="532"/>
      <c r="AG57" s="532"/>
      <c r="AH57" s="532"/>
      <c r="AI57" s="532"/>
      <c r="AJ57" s="532"/>
      <c r="AK57" s="532"/>
      <c r="AL57" s="153"/>
      <c r="AM57" s="153"/>
      <c r="AN57" s="153"/>
      <c r="AO57" s="153"/>
      <c r="AP57" s="153"/>
      <c r="AQ57" s="532">
        <v>2333</v>
      </c>
      <c r="AR57" s="532"/>
      <c r="AS57" s="532"/>
      <c r="AT57" s="532"/>
      <c r="AU57" s="532"/>
      <c r="AV57" s="532"/>
      <c r="AW57" s="532"/>
      <c r="AX57" s="532"/>
      <c r="AY57" s="532"/>
      <c r="AZ57" s="73"/>
      <c r="BA57" s="73"/>
      <c r="BB57" s="153"/>
      <c r="BC57" s="153"/>
      <c r="BD57" s="153"/>
      <c r="BE57" s="532">
        <v>2010</v>
      </c>
      <c r="BF57" s="532"/>
      <c r="BG57" s="532"/>
      <c r="BH57" s="532"/>
      <c r="BI57" s="532"/>
      <c r="BJ57" s="532"/>
      <c r="BK57" s="532"/>
      <c r="BL57" s="532"/>
      <c r="BM57" s="532"/>
      <c r="BN57" s="153"/>
      <c r="BO57" s="153"/>
      <c r="BP57" s="153"/>
      <c r="BQ57" s="153"/>
      <c r="BR57" s="67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1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153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153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153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4"/>
    </row>
    <row r="58" spans="1:141" ht="12.95" customHeight="1" x14ac:dyDescent="0.15">
      <c r="A58" s="385" t="s">
        <v>55</v>
      </c>
      <c r="B58" s="385"/>
      <c r="C58" s="385"/>
      <c r="D58" s="385"/>
      <c r="E58" s="385"/>
      <c r="F58" s="385"/>
      <c r="G58" s="385"/>
      <c r="H58" s="385"/>
      <c r="I58" s="385"/>
      <c r="J58" s="385"/>
      <c r="K58" s="385"/>
      <c r="L58" s="385"/>
      <c r="M58" s="385"/>
      <c r="N58" s="386"/>
      <c r="O58" s="534">
        <v>1521</v>
      </c>
      <c r="P58" s="535"/>
      <c r="Q58" s="535"/>
      <c r="R58" s="535"/>
      <c r="S58" s="535"/>
      <c r="T58" s="535"/>
      <c r="U58" s="535"/>
      <c r="V58" s="535"/>
      <c r="W58" s="535"/>
      <c r="X58" s="68"/>
      <c r="Y58" s="68"/>
      <c r="Z58" s="68"/>
      <c r="AA58" s="68"/>
      <c r="AB58" s="154"/>
      <c r="AC58" s="532">
        <v>754</v>
      </c>
      <c r="AD58" s="532"/>
      <c r="AE58" s="532"/>
      <c r="AF58" s="532"/>
      <c r="AG58" s="532"/>
      <c r="AH58" s="532"/>
      <c r="AI58" s="532"/>
      <c r="AJ58" s="532"/>
      <c r="AK58" s="532"/>
      <c r="AL58" s="153"/>
      <c r="AM58" s="153"/>
      <c r="AN58" s="153"/>
      <c r="AO58" s="153"/>
      <c r="AP58" s="153"/>
      <c r="AQ58" s="532">
        <v>767</v>
      </c>
      <c r="AR58" s="532"/>
      <c r="AS58" s="532"/>
      <c r="AT58" s="532"/>
      <c r="AU58" s="532"/>
      <c r="AV58" s="532"/>
      <c r="AW58" s="532"/>
      <c r="AX58" s="532"/>
      <c r="AY58" s="532"/>
      <c r="AZ58" s="73"/>
      <c r="BA58" s="73"/>
      <c r="BB58" s="153"/>
      <c r="BC58" s="153"/>
      <c r="BD58" s="153"/>
      <c r="BE58" s="532">
        <v>674</v>
      </c>
      <c r="BF58" s="532"/>
      <c r="BG58" s="532"/>
      <c r="BH58" s="532"/>
      <c r="BI58" s="532"/>
      <c r="BJ58" s="532"/>
      <c r="BK58" s="532"/>
      <c r="BL58" s="532"/>
      <c r="BM58" s="532"/>
      <c r="BN58" s="153"/>
      <c r="BO58" s="153"/>
      <c r="BP58" s="153"/>
      <c r="BQ58" s="153"/>
      <c r="BR58" s="67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1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153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153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153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4"/>
    </row>
    <row r="59" spans="1:141" ht="12.95" customHeight="1" x14ac:dyDescent="0.15">
      <c r="A59" s="385" t="s">
        <v>54</v>
      </c>
      <c r="B59" s="385"/>
      <c r="C59" s="385"/>
      <c r="D59" s="385"/>
      <c r="E59" s="385"/>
      <c r="F59" s="385"/>
      <c r="G59" s="385"/>
      <c r="H59" s="385"/>
      <c r="I59" s="385"/>
      <c r="J59" s="385"/>
      <c r="K59" s="385"/>
      <c r="L59" s="385"/>
      <c r="M59" s="385"/>
      <c r="N59" s="386"/>
      <c r="O59" s="534">
        <v>402</v>
      </c>
      <c r="P59" s="535"/>
      <c r="Q59" s="535"/>
      <c r="R59" s="535"/>
      <c r="S59" s="535"/>
      <c r="T59" s="535"/>
      <c r="U59" s="535"/>
      <c r="V59" s="535"/>
      <c r="W59" s="535"/>
      <c r="X59" s="68"/>
      <c r="Y59" s="68"/>
      <c r="Z59" s="68"/>
      <c r="AA59" s="68"/>
      <c r="AB59" s="154"/>
      <c r="AC59" s="532">
        <v>201</v>
      </c>
      <c r="AD59" s="532"/>
      <c r="AE59" s="532"/>
      <c r="AF59" s="532"/>
      <c r="AG59" s="532"/>
      <c r="AH59" s="532"/>
      <c r="AI59" s="532"/>
      <c r="AJ59" s="532"/>
      <c r="AK59" s="532"/>
      <c r="AL59" s="153"/>
      <c r="AM59" s="153"/>
      <c r="AN59" s="153"/>
      <c r="AO59" s="153"/>
      <c r="AP59" s="153"/>
      <c r="AQ59" s="532">
        <v>201</v>
      </c>
      <c r="AR59" s="532"/>
      <c r="AS59" s="532"/>
      <c r="AT59" s="532"/>
      <c r="AU59" s="532"/>
      <c r="AV59" s="532"/>
      <c r="AW59" s="532"/>
      <c r="AX59" s="532"/>
      <c r="AY59" s="532"/>
      <c r="AZ59" s="73"/>
      <c r="BA59" s="73"/>
      <c r="BB59" s="153"/>
      <c r="BC59" s="153"/>
      <c r="BD59" s="153"/>
      <c r="BE59" s="532">
        <v>191</v>
      </c>
      <c r="BF59" s="532"/>
      <c r="BG59" s="532"/>
      <c r="BH59" s="532"/>
      <c r="BI59" s="532"/>
      <c r="BJ59" s="532"/>
      <c r="BK59" s="532"/>
      <c r="BL59" s="532"/>
      <c r="BM59" s="532"/>
      <c r="BN59" s="153"/>
      <c r="BO59" s="153"/>
      <c r="BP59" s="153"/>
      <c r="BQ59" s="153"/>
      <c r="BR59" s="67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1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153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153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153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4"/>
    </row>
    <row r="60" spans="1:141" ht="12.95" customHeight="1" x14ac:dyDescent="0.15">
      <c r="A60" s="385" t="s">
        <v>53</v>
      </c>
      <c r="B60" s="385"/>
      <c r="C60" s="385"/>
      <c r="D60" s="385"/>
      <c r="E60" s="385"/>
      <c r="F60" s="385"/>
      <c r="G60" s="385"/>
      <c r="H60" s="385"/>
      <c r="I60" s="385"/>
      <c r="J60" s="385"/>
      <c r="K60" s="385"/>
      <c r="L60" s="385"/>
      <c r="M60" s="385"/>
      <c r="N60" s="386"/>
      <c r="O60" s="534">
        <v>1162</v>
      </c>
      <c r="P60" s="535"/>
      <c r="Q60" s="535"/>
      <c r="R60" s="535"/>
      <c r="S60" s="535"/>
      <c r="T60" s="535"/>
      <c r="U60" s="535"/>
      <c r="V60" s="535"/>
      <c r="W60" s="535"/>
      <c r="X60" s="68"/>
      <c r="Y60" s="68"/>
      <c r="Z60" s="68"/>
      <c r="AA60" s="68"/>
      <c r="AB60" s="154"/>
      <c r="AC60" s="532">
        <v>570</v>
      </c>
      <c r="AD60" s="532"/>
      <c r="AE60" s="532"/>
      <c r="AF60" s="532"/>
      <c r="AG60" s="532"/>
      <c r="AH60" s="532"/>
      <c r="AI60" s="532"/>
      <c r="AJ60" s="532"/>
      <c r="AK60" s="532"/>
      <c r="AL60" s="153"/>
      <c r="AM60" s="153"/>
      <c r="AN60" s="153"/>
      <c r="AO60" s="153"/>
      <c r="AP60" s="153"/>
      <c r="AQ60" s="532">
        <v>592</v>
      </c>
      <c r="AR60" s="532"/>
      <c r="AS60" s="532"/>
      <c r="AT60" s="532"/>
      <c r="AU60" s="532"/>
      <c r="AV60" s="532"/>
      <c r="AW60" s="532"/>
      <c r="AX60" s="532"/>
      <c r="AY60" s="532"/>
      <c r="AZ60" s="73"/>
      <c r="BA60" s="73"/>
      <c r="BB60" s="153"/>
      <c r="BC60" s="153"/>
      <c r="BD60" s="153"/>
      <c r="BE60" s="532">
        <v>489</v>
      </c>
      <c r="BF60" s="532"/>
      <c r="BG60" s="532"/>
      <c r="BH60" s="532"/>
      <c r="BI60" s="532"/>
      <c r="BJ60" s="532"/>
      <c r="BK60" s="532"/>
      <c r="BL60" s="532"/>
      <c r="BM60" s="532"/>
      <c r="BN60" s="153"/>
      <c r="BO60" s="153"/>
      <c r="BP60" s="153"/>
      <c r="BQ60" s="153"/>
      <c r="BR60" s="67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1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153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153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153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4"/>
    </row>
    <row r="61" spans="1:141" ht="12.95" customHeight="1" x14ac:dyDescent="0.15">
      <c r="A61" s="385" t="s">
        <v>52</v>
      </c>
      <c r="B61" s="385"/>
      <c r="C61" s="385"/>
      <c r="D61" s="385"/>
      <c r="E61" s="385"/>
      <c r="F61" s="385"/>
      <c r="G61" s="385"/>
      <c r="H61" s="385"/>
      <c r="I61" s="385"/>
      <c r="J61" s="385"/>
      <c r="K61" s="385"/>
      <c r="L61" s="385"/>
      <c r="M61" s="385"/>
      <c r="N61" s="386"/>
      <c r="O61" s="534">
        <v>1347</v>
      </c>
      <c r="P61" s="535"/>
      <c r="Q61" s="535"/>
      <c r="R61" s="535"/>
      <c r="S61" s="535"/>
      <c r="T61" s="535"/>
      <c r="U61" s="535"/>
      <c r="V61" s="535"/>
      <c r="W61" s="535"/>
      <c r="X61" s="68"/>
      <c r="Y61" s="68"/>
      <c r="Z61" s="68"/>
      <c r="AA61" s="68"/>
      <c r="AB61" s="154"/>
      <c r="AC61" s="532">
        <v>669</v>
      </c>
      <c r="AD61" s="532"/>
      <c r="AE61" s="532"/>
      <c r="AF61" s="532"/>
      <c r="AG61" s="532"/>
      <c r="AH61" s="532"/>
      <c r="AI61" s="532"/>
      <c r="AJ61" s="532"/>
      <c r="AK61" s="532"/>
      <c r="AL61" s="153"/>
      <c r="AM61" s="153"/>
      <c r="AN61" s="153"/>
      <c r="AO61" s="153"/>
      <c r="AP61" s="153"/>
      <c r="AQ61" s="532">
        <v>678</v>
      </c>
      <c r="AR61" s="532"/>
      <c r="AS61" s="532"/>
      <c r="AT61" s="532"/>
      <c r="AU61" s="532"/>
      <c r="AV61" s="532"/>
      <c r="AW61" s="532"/>
      <c r="AX61" s="532"/>
      <c r="AY61" s="532"/>
      <c r="AZ61" s="73"/>
      <c r="BA61" s="73"/>
      <c r="BB61" s="153"/>
      <c r="BC61" s="153"/>
      <c r="BD61" s="153"/>
      <c r="BE61" s="532">
        <v>555</v>
      </c>
      <c r="BF61" s="532"/>
      <c r="BG61" s="532"/>
      <c r="BH61" s="532"/>
      <c r="BI61" s="532"/>
      <c r="BJ61" s="532"/>
      <c r="BK61" s="532"/>
      <c r="BL61" s="532"/>
      <c r="BM61" s="532"/>
      <c r="BN61" s="153"/>
      <c r="BO61" s="153"/>
      <c r="BP61" s="153"/>
      <c r="BQ61" s="153"/>
      <c r="BR61" s="67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1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153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153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153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4"/>
    </row>
    <row r="62" spans="1:141" ht="12.95" customHeight="1" x14ac:dyDescent="0.15">
      <c r="A62" s="385" t="s">
        <v>51</v>
      </c>
      <c r="B62" s="385"/>
      <c r="C62" s="385"/>
      <c r="D62" s="385"/>
      <c r="E62" s="385"/>
      <c r="F62" s="385"/>
      <c r="G62" s="385"/>
      <c r="H62" s="385"/>
      <c r="I62" s="385"/>
      <c r="J62" s="385"/>
      <c r="K62" s="385"/>
      <c r="L62" s="385"/>
      <c r="M62" s="385"/>
      <c r="N62" s="386"/>
      <c r="O62" s="534">
        <v>812</v>
      </c>
      <c r="P62" s="535"/>
      <c r="Q62" s="535"/>
      <c r="R62" s="535"/>
      <c r="S62" s="535"/>
      <c r="T62" s="535"/>
      <c r="U62" s="535"/>
      <c r="V62" s="535"/>
      <c r="W62" s="535"/>
      <c r="X62" s="68"/>
      <c r="Y62" s="68"/>
      <c r="Z62" s="68"/>
      <c r="AA62" s="68"/>
      <c r="AB62" s="154"/>
      <c r="AC62" s="532">
        <v>388</v>
      </c>
      <c r="AD62" s="532"/>
      <c r="AE62" s="532"/>
      <c r="AF62" s="532"/>
      <c r="AG62" s="532"/>
      <c r="AH62" s="532"/>
      <c r="AI62" s="532"/>
      <c r="AJ62" s="532"/>
      <c r="AK62" s="532"/>
      <c r="AL62" s="153"/>
      <c r="AM62" s="153"/>
      <c r="AN62" s="153"/>
      <c r="AO62" s="153"/>
      <c r="AP62" s="153"/>
      <c r="AQ62" s="532">
        <v>424</v>
      </c>
      <c r="AR62" s="532"/>
      <c r="AS62" s="532"/>
      <c r="AT62" s="532"/>
      <c r="AU62" s="532"/>
      <c r="AV62" s="532"/>
      <c r="AW62" s="532"/>
      <c r="AX62" s="532"/>
      <c r="AY62" s="532"/>
      <c r="AZ62" s="73"/>
      <c r="BA62" s="73"/>
      <c r="BB62" s="153"/>
      <c r="BC62" s="153"/>
      <c r="BD62" s="153"/>
      <c r="BE62" s="532">
        <v>409</v>
      </c>
      <c r="BF62" s="532"/>
      <c r="BG62" s="532"/>
      <c r="BH62" s="532"/>
      <c r="BI62" s="532"/>
      <c r="BJ62" s="532"/>
      <c r="BK62" s="532"/>
      <c r="BL62" s="532"/>
      <c r="BM62" s="532"/>
      <c r="BN62" s="153"/>
      <c r="BO62" s="153"/>
      <c r="BP62" s="153"/>
      <c r="BQ62" s="153"/>
      <c r="BR62" s="67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1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153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153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153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4"/>
    </row>
    <row r="63" spans="1:141" ht="12.95" customHeight="1" x14ac:dyDescent="0.15">
      <c r="A63" s="387" t="s">
        <v>50</v>
      </c>
      <c r="B63" s="387"/>
      <c r="C63" s="387"/>
      <c r="D63" s="387"/>
      <c r="E63" s="387"/>
      <c r="F63" s="387"/>
      <c r="G63" s="387"/>
      <c r="H63" s="387"/>
      <c r="I63" s="387"/>
      <c r="J63" s="387"/>
      <c r="K63" s="387"/>
      <c r="L63" s="387"/>
      <c r="M63" s="387"/>
      <c r="N63" s="388"/>
      <c r="O63" s="542">
        <f>SUM(O10:W62)</f>
        <v>73022</v>
      </c>
      <c r="P63" s="537"/>
      <c r="Q63" s="537"/>
      <c r="R63" s="537"/>
      <c r="S63" s="537"/>
      <c r="T63" s="537"/>
      <c r="U63" s="537"/>
      <c r="V63" s="537"/>
      <c r="W63" s="537"/>
      <c r="X63" s="63"/>
      <c r="Y63" s="63"/>
      <c r="Z63" s="63"/>
      <c r="AA63" s="63"/>
      <c r="AB63" s="531"/>
      <c r="AC63" s="537">
        <f>SUM(AC10:AK62)</f>
        <v>35950</v>
      </c>
      <c r="AD63" s="537"/>
      <c r="AE63" s="537"/>
      <c r="AF63" s="537"/>
      <c r="AG63" s="537"/>
      <c r="AH63" s="537"/>
      <c r="AI63" s="537"/>
      <c r="AJ63" s="537"/>
      <c r="AK63" s="537"/>
      <c r="AL63" s="63"/>
      <c r="AM63" s="63"/>
      <c r="AN63" s="63"/>
      <c r="AO63" s="63"/>
      <c r="AP63" s="531"/>
      <c r="AQ63" s="537">
        <f>SUM(AQ10:AY62)</f>
        <v>37072</v>
      </c>
      <c r="AR63" s="537"/>
      <c r="AS63" s="537"/>
      <c r="AT63" s="537"/>
      <c r="AU63" s="537"/>
      <c r="AV63" s="537"/>
      <c r="AW63" s="537"/>
      <c r="AX63" s="537"/>
      <c r="AY63" s="537"/>
      <c r="AZ63" s="63"/>
      <c r="BA63" s="63"/>
      <c r="BB63" s="63"/>
      <c r="BC63" s="63"/>
      <c r="BD63" s="531"/>
      <c r="BE63" s="537">
        <f>SUM(BE10:BM62)</f>
        <v>33645</v>
      </c>
      <c r="BF63" s="537"/>
      <c r="BG63" s="537"/>
      <c r="BH63" s="537"/>
      <c r="BI63" s="537"/>
      <c r="BJ63" s="537"/>
      <c r="BK63" s="537"/>
      <c r="BL63" s="537"/>
      <c r="BM63" s="537"/>
      <c r="BN63" s="63"/>
      <c r="BO63" s="63"/>
      <c r="BP63" s="63"/>
      <c r="BQ63" s="63"/>
      <c r="BR63" s="62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1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60"/>
      <c r="DO63" s="60"/>
      <c r="DP63" s="60"/>
      <c r="DQ63" s="60"/>
      <c r="DR63" s="60"/>
      <c r="DS63" s="60"/>
      <c r="DT63" s="60"/>
      <c r="DU63" s="60"/>
      <c r="DV63" s="60"/>
      <c r="DW63" s="60"/>
      <c r="DX63" s="60"/>
      <c r="DY63" s="60"/>
      <c r="DZ63" s="60"/>
      <c r="EA63" s="60"/>
      <c r="EB63" s="60"/>
      <c r="EC63" s="60"/>
      <c r="ED63" s="60"/>
      <c r="EE63" s="60"/>
      <c r="EF63" s="60"/>
      <c r="EG63" s="60"/>
      <c r="EH63" s="60"/>
      <c r="EI63" s="60"/>
      <c r="EJ63" s="60"/>
      <c r="EK63" s="60"/>
    </row>
    <row r="64" spans="1:141" ht="12.95" customHeight="1" x14ac:dyDescent="0.15">
      <c r="A64" s="186"/>
      <c r="B64" s="186"/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7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  <c r="AS64" s="186"/>
      <c r="AT64" s="186"/>
      <c r="AU64" s="186"/>
      <c r="AV64" s="186"/>
      <c r="AW64" s="186"/>
      <c r="AX64" s="186"/>
      <c r="AY64" s="186"/>
      <c r="AZ64" s="186"/>
      <c r="BA64" s="186"/>
      <c r="BB64" s="186"/>
      <c r="BC64" s="186"/>
      <c r="BD64" s="186"/>
      <c r="BE64" s="186"/>
      <c r="BF64" s="186"/>
      <c r="BG64" s="186"/>
      <c r="BH64" s="186"/>
      <c r="BI64" s="186"/>
      <c r="BJ64" s="186"/>
      <c r="BK64" s="186"/>
      <c r="BL64" s="186"/>
      <c r="BM64" s="186"/>
      <c r="BN64" s="186"/>
      <c r="BO64" s="186"/>
      <c r="BP64" s="186"/>
      <c r="BQ64" s="186"/>
      <c r="BR64" s="186"/>
      <c r="BS64" s="58"/>
      <c r="BT64" s="58"/>
      <c r="BU64" s="58"/>
      <c r="BV64" s="58"/>
      <c r="BW64" s="58"/>
      <c r="BX64" s="58"/>
      <c r="BY64" s="58"/>
      <c r="BZ64" s="58"/>
      <c r="CA64" s="58"/>
      <c r="CB64" s="58"/>
      <c r="CC64" s="58"/>
      <c r="CD64" s="58"/>
      <c r="CE64" s="58"/>
      <c r="CF64" s="59"/>
      <c r="CG64" s="58"/>
      <c r="CH64" s="58"/>
      <c r="CI64" s="58"/>
      <c r="CJ64" s="58"/>
      <c r="CK64" s="58"/>
      <c r="CL64" s="58"/>
      <c r="CM64" s="58"/>
      <c r="CN64" s="58"/>
      <c r="CO64" s="58"/>
      <c r="CP64" s="58"/>
      <c r="CQ64" s="58"/>
      <c r="CR64" s="58"/>
      <c r="CS64" s="58"/>
      <c r="CT64" s="58"/>
      <c r="CU64" s="58"/>
      <c r="CV64" s="58"/>
      <c r="CW64" s="58"/>
      <c r="CX64" s="58"/>
      <c r="CY64" s="58"/>
      <c r="CZ64" s="58"/>
      <c r="DA64" s="58"/>
      <c r="DB64" s="58"/>
      <c r="DC64" s="58"/>
      <c r="DD64" s="58"/>
      <c r="DE64" s="58"/>
      <c r="DF64" s="58"/>
      <c r="DG64" s="58"/>
      <c r="DH64" s="58"/>
      <c r="DI64" s="58"/>
      <c r="DJ64" s="58"/>
      <c r="DK64" s="58"/>
      <c r="DL64" s="58"/>
      <c r="DM64" s="58"/>
      <c r="DN64" s="58"/>
      <c r="DO64" s="58"/>
      <c r="DP64" s="58"/>
      <c r="DQ64" s="58"/>
      <c r="DR64" s="58"/>
      <c r="DS64" s="58"/>
      <c r="DT64" s="58"/>
      <c r="DU64" s="58"/>
      <c r="DV64" s="58"/>
      <c r="DW64" s="58"/>
      <c r="DX64" s="58"/>
      <c r="DY64" s="58"/>
      <c r="DZ64" s="58"/>
      <c r="EA64" s="58"/>
      <c r="EB64" s="58"/>
      <c r="EC64" s="58"/>
      <c r="ED64" s="58"/>
      <c r="EE64" s="58"/>
      <c r="EF64" s="58"/>
      <c r="EG64" s="58"/>
      <c r="EH64" s="58"/>
      <c r="EI64" s="58"/>
      <c r="EJ64" s="58"/>
      <c r="EK64" s="58"/>
    </row>
    <row r="65" spans="15:141" ht="12.95" customHeight="1" x14ac:dyDescent="0.15">
      <c r="BS65" s="57"/>
      <c r="BT65" s="57"/>
      <c r="BU65" s="57"/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/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139"/>
      <c r="CV65" s="80"/>
      <c r="CW65" s="80"/>
      <c r="CX65" s="80"/>
      <c r="CY65" s="80"/>
      <c r="CZ65" s="80"/>
      <c r="DA65" s="80"/>
      <c r="DB65" s="80"/>
      <c r="DC65" s="80"/>
      <c r="DD65" s="80"/>
      <c r="DE65" s="80"/>
      <c r="DF65" s="80"/>
      <c r="DG65" s="80"/>
      <c r="DH65" s="80"/>
      <c r="DI65" s="57"/>
      <c r="DW65" s="56"/>
      <c r="DX65" s="56"/>
      <c r="DY65" s="56"/>
      <c r="DZ65" s="56"/>
      <c r="EA65" s="56"/>
      <c r="EB65" s="56"/>
      <c r="EC65" s="56"/>
      <c r="ED65" s="56"/>
      <c r="EE65" s="56"/>
      <c r="EF65" s="56"/>
      <c r="EG65" s="56"/>
      <c r="EH65" s="56"/>
      <c r="EI65" s="56"/>
      <c r="EJ65" s="56"/>
      <c r="EK65" s="139" t="s">
        <v>276</v>
      </c>
    </row>
    <row r="66" spans="15:141" ht="12.95" customHeight="1" x14ac:dyDescent="0.15"/>
    <row r="67" spans="15:141" ht="12.95" customHeight="1" x14ac:dyDescent="0.15">
      <c r="O67" s="188"/>
      <c r="P67" s="188"/>
      <c r="Q67" s="188"/>
      <c r="R67" s="188"/>
      <c r="S67" s="188"/>
      <c r="T67" s="188"/>
      <c r="U67" s="188"/>
      <c r="V67" s="188"/>
      <c r="W67" s="188"/>
      <c r="X67" s="188"/>
      <c r="Y67" s="188"/>
      <c r="Z67" s="188"/>
      <c r="AA67" s="188"/>
      <c r="AC67" s="188"/>
      <c r="AD67" s="188"/>
      <c r="AE67" s="188"/>
      <c r="AF67" s="188"/>
      <c r="AG67" s="188"/>
      <c r="AH67" s="188"/>
      <c r="AI67" s="188"/>
      <c r="AJ67" s="188"/>
      <c r="AK67" s="188"/>
      <c r="AL67" s="188"/>
      <c r="AM67" s="188"/>
      <c r="AN67" s="188"/>
      <c r="AO67" s="188"/>
      <c r="AQ67" s="188"/>
      <c r="AR67" s="188"/>
      <c r="AS67" s="188"/>
      <c r="AT67" s="188"/>
      <c r="AU67" s="188"/>
      <c r="AV67" s="188"/>
      <c r="AW67" s="188"/>
      <c r="AX67" s="188"/>
      <c r="AY67" s="188"/>
      <c r="AZ67" s="188"/>
      <c r="BA67" s="188"/>
      <c r="BB67" s="188"/>
      <c r="BC67" s="188"/>
      <c r="BE67" s="188"/>
      <c r="BF67" s="188"/>
      <c r="BG67" s="188"/>
      <c r="BH67" s="188"/>
      <c r="BI67" s="188"/>
      <c r="BJ67" s="188"/>
      <c r="BK67" s="188"/>
      <c r="BL67" s="188"/>
      <c r="BM67" s="188"/>
      <c r="BN67" s="188"/>
      <c r="BO67" s="188"/>
      <c r="BP67" s="188"/>
      <c r="BQ67" s="188"/>
      <c r="CG67" s="188"/>
      <c r="CH67" s="188"/>
      <c r="CI67" s="188"/>
      <c r="CJ67" s="188"/>
      <c r="CK67" s="188"/>
      <c r="CL67" s="188"/>
      <c r="CM67" s="188"/>
      <c r="CN67" s="188"/>
      <c r="CO67" s="188"/>
      <c r="CP67" s="188"/>
      <c r="CQ67" s="188"/>
      <c r="CR67" s="188"/>
      <c r="CS67" s="188"/>
      <c r="CU67" s="188"/>
      <c r="CV67" s="188"/>
      <c r="CW67" s="188"/>
      <c r="CX67" s="188"/>
      <c r="CY67" s="188"/>
      <c r="CZ67" s="188"/>
      <c r="DA67" s="188"/>
      <c r="DB67" s="188"/>
      <c r="DC67" s="188"/>
      <c r="DD67" s="188"/>
      <c r="DE67" s="188"/>
      <c r="DF67" s="188"/>
      <c r="DG67" s="188"/>
      <c r="DH67" s="188"/>
      <c r="DJ67" s="188"/>
      <c r="DK67" s="188"/>
      <c r="DL67" s="188"/>
      <c r="DM67" s="188"/>
      <c r="DN67" s="188"/>
      <c r="DO67" s="188"/>
      <c r="DP67" s="188"/>
      <c r="DQ67" s="188"/>
      <c r="DR67" s="188"/>
      <c r="DS67" s="188"/>
      <c r="DT67" s="188"/>
      <c r="DU67" s="188"/>
      <c r="DV67" s="188"/>
      <c r="DX67" s="188"/>
      <c r="DY67" s="188"/>
      <c r="DZ67" s="188"/>
      <c r="EA67" s="188"/>
      <c r="EB67" s="188"/>
      <c r="EC67" s="188"/>
      <c r="ED67" s="188"/>
      <c r="EE67" s="188"/>
      <c r="EF67" s="188"/>
      <c r="EG67" s="188"/>
      <c r="EH67" s="188"/>
      <c r="EI67" s="188"/>
      <c r="EJ67" s="188"/>
    </row>
    <row r="68" spans="15:141" ht="12.95" customHeight="1" x14ac:dyDescent="0.15"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88"/>
      <c r="AC68" s="188"/>
      <c r="AD68" s="188"/>
      <c r="AE68" s="188"/>
      <c r="AF68" s="188"/>
      <c r="AG68" s="188"/>
      <c r="AH68" s="188"/>
      <c r="AI68" s="188"/>
      <c r="AJ68" s="188"/>
      <c r="AK68" s="188"/>
      <c r="AL68" s="188"/>
      <c r="AM68" s="188"/>
      <c r="AN68" s="188"/>
      <c r="AO68" s="188"/>
      <c r="AQ68" s="188"/>
      <c r="AR68" s="188"/>
      <c r="AS68" s="188"/>
      <c r="AT68" s="188"/>
      <c r="AU68" s="188"/>
      <c r="AV68" s="188"/>
      <c r="AW68" s="188"/>
      <c r="AX68" s="188"/>
      <c r="AY68" s="188"/>
      <c r="AZ68" s="188"/>
      <c r="BA68" s="188"/>
      <c r="BB68" s="188"/>
      <c r="BC68" s="188"/>
      <c r="BE68" s="188"/>
      <c r="BF68" s="188"/>
      <c r="BG68" s="188"/>
      <c r="BH68" s="188"/>
      <c r="BI68" s="188"/>
      <c r="BJ68" s="188"/>
      <c r="BK68" s="188"/>
      <c r="BL68" s="188"/>
      <c r="BM68" s="188"/>
      <c r="BN68" s="188"/>
      <c r="BO68" s="188"/>
      <c r="BP68" s="188"/>
      <c r="BQ68" s="188"/>
    </row>
    <row r="69" spans="15:141" ht="12.95" customHeight="1" x14ac:dyDescent="0.15"/>
    <row r="70" spans="15:141" ht="12.95" customHeight="1" x14ac:dyDescent="0.15"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C70" s="188"/>
      <c r="AD70" s="188"/>
      <c r="AE70" s="188"/>
      <c r="AF70" s="188"/>
      <c r="AG70" s="188"/>
      <c r="AH70" s="188"/>
      <c r="AI70" s="188"/>
      <c r="AJ70" s="188"/>
      <c r="AK70" s="188"/>
      <c r="AL70" s="188"/>
      <c r="AM70" s="188"/>
      <c r="AN70" s="188"/>
      <c r="AO70" s="188"/>
      <c r="AQ70" s="188"/>
      <c r="AR70" s="188"/>
      <c r="AS70" s="188"/>
      <c r="AT70" s="188"/>
      <c r="AU70" s="188"/>
      <c r="AV70" s="188"/>
      <c r="AW70" s="188"/>
      <c r="AX70" s="188"/>
      <c r="AY70" s="188"/>
      <c r="AZ70" s="188"/>
      <c r="BA70" s="188"/>
      <c r="BB70" s="188"/>
      <c r="BC70" s="188"/>
      <c r="BE70" s="188"/>
      <c r="BF70" s="188"/>
      <c r="BG70" s="188"/>
      <c r="BH70" s="188"/>
      <c r="BI70" s="188"/>
      <c r="BJ70" s="188"/>
      <c r="BK70" s="188"/>
      <c r="BL70" s="188"/>
      <c r="BM70" s="188"/>
      <c r="BN70" s="188"/>
      <c r="BO70" s="188"/>
      <c r="BP70" s="188"/>
      <c r="BQ70" s="188"/>
    </row>
    <row r="71" spans="15:141" ht="12.95" customHeight="1" x14ac:dyDescent="0.15"/>
    <row r="72" spans="15:141" ht="12.95" customHeight="1" x14ac:dyDescent="0.15"/>
    <row r="73" spans="15:141" ht="12.95" customHeight="1" x14ac:dyDescent="0.15"/>
    <row r="74" spans="15:141" ht="12.95" customHeight="1" x14ac:dyDescent="0.15"/>
    <row r="75" spans="15:141" ht="12.95" customHeight="1" x14ac:dyDescent="0.15"/>
    <row r="76" spans="15:141" ht="12.95" customHeight="1" x14ac:dyDescent="0.15"/>
    <row r="77" spans="15:141" ht="12.95" customHeight="1" x14ac:dyDescent="0.15"/>
    <row r="78" spans="15:141" ht="12.95" customHeight="1" x14ac:dyDescent="0.15"/>
    <row r="79" spans="15:141" ht="12.95" customHeight="1" x14ac:dyDescent="0.15"/>
    <row r="80" spans="15:141" ht="12.95" customHeight="1" x14ac:dyDescent="0.15"/>
    <row r="81" s="179" customFormat="1" ht="12.95" customHeight="1" x14ac:dyDescent="0.15"/>
    <row r="82" s="179" customFormat="1" ht="12.95" customHeight="1" x14ac:dyDescent="0.15"/>
  </sheetData>
  <mergeCells count="502">
    <mergeCell ref="DX55:EF55"/>
    <mergeCell ref="A6:N6"/>
    <mergeCell ref="BS6:CF6"/>
    <mergeCell ref="DX46:EF46"/>
    <mergeCell ref="DX47:EF47"/>
    <mergeCell ref="DX48:EF48"/>
    <mergeCell ref="DX49:EF49"/>
    <mergeCell ref="DX50:EF50"/>
    <mergeCell ref="DX51:EF51"/>
    <mergeCell ref="DX52:EF52"/>
    <mergeCell ref="DX53:EF53"/>
    <mergeCell ref="DX54:EF54"/>
    <mergeCell ref="DX36:EF36"/>
    <mergeCell ref="DX37:EF37"/>
    <mergeCell ref="DX38:EF38"/>
    <mergeCell ref="DX39:EF39"/>
    <mergeCell ref="DX40:EF40"/>
    <mergeCell ref="DX41:EF41"/>
    <mergeCell ref="DX43:EF43"/>
    <mergeCell ref="DX44:EF44"/>
    <mergeCell ref="DX45:EF45"/>
    <mergeCell ref="DX25:EF25"/>
    <mergeCell ref="DX26:EF26"/>
    <mergeCell ref="DX27:EF27"/>
    <mergeCell ref="DX29:EF29"/>
    <mergeCell ref="DX30:EF30"/>
    <mergeCell ref="DX31:EF31"/>
    <mergeCell ref="DX32:EF32"/>
    <mergeCell ref="DX33:EF33"/>
    <mergeCell ref="DX34:EF34"/>
    <mergeCell ref="DX14:EF14"/>
    <mergeCell ref="DX15:EF15"/>
    <mergeCell ref="DX16:EF16"/>
    <mergeCell ref="DX17:EF17"/>
    <mergeCell ref="DX19:EF19"/>
    <mergeCell ref="DX20:EF20"/>
    <mergeCell ref="DX21:EF21"/>
    <mergeCell ref="DX23:EF23"/>
    <mergeCell ref="DX24:EF24"/>
    <mergeCell ref="DJ49:DR49"/>
    <mergeCell ref="DJ50:DR50"/>
    <mergeCell ref="DJ51:DR51"/>
    <mergeCell ref="DJ52:DR52"/>
    <mergeCell ref="DJ53:DR53"/>
    <mergeCell ref="DJ54:DR54"/>
    <mergeCell ref="DJ55:DR55"/>
    <mergeCell ref="DX8:EF8"/>
    <mergeCell ref="DX9:EF9"/>
    <mergeCell ref="DX10:EF10"/>
    <mergeCell ref="DX11:EF11"/>
    <mergeCell ref="DJ40:DR40"/>
    <mergeCell ref="DJ41:DR41"/>
    <mergeCell ref="DJ43:DR43"/>
    <mergeCell ref="DJ44:DR44"/>
    <mergeCell ref="DJ45:DR45"/>
    <mergeCell ref="DJ46:DR46"/>
    <mergeCell ref="DJ47:DR47"/>
    <mergeCell ref="DJ48:DR48"/>
    <mergeCell ref="DJ30:DR30"/>
    <mergeCell ref="DJ31:DR31"/>
    <mergeCell ref="DJ32:DR32"/>
    <mergeCell ref="DJ33:DR33"/>
    <mergeCell ref="DJ34:DR34"/>
    <mergeCell ref="DJ36:DR36"/>
    <mergeCell ref="DJ37:DR37"/>
    <mergeCell ref="DJ38:DR38"/>
    <mergeCell ref="DJ39:DR39"/>
    <mergeCell ref="DJ19:DR19"/>
    <mergeCell ref="DJ20:DR20"/>
    <mergeCell ref="DJ21:DR21"/>
    <mergeCell ref="DJ23:DR23"/>
    <mergeCell ref="DJ24:DR24"/>
    <mergeCell ref="DJ25:DR25"/>
    <mergeCell ref="DJ26:DR26"/>
    <mergeCell ref="DJ27:DR27"/>
    <mergeCell ref="DJ29:DR29"/>
    <mergeCell ref="CG52:CO52"/>
    <mergeCell ref="CG53:CO53"/>
    <mergeCell ref="CG54:CO54"/>
    <mergeCell ref="CG46:CO46"/>
    <mergeCell ref="CG47:CO47"/>
    <mergeCell ref="CG48:CO48"/>
    <mergeCell ref="CG49:CO49"/>
    <mergeCell ref="CG50:CO50"/>
    <mergeCell ref="CG51:CO51"/>
    <mergeCell ref="CG38:CO38"/>
    <mergeCell ref="CG39:CO39"/>
    <mergeCell ref="CG40:CO40"/>
    <mergeCell ref="CG43:CO43"/>
    <mergeCell ref="CG44:CO44"/>
    <mergeCell ref="CG45:CO45"/>
    <mergeCell ref="CG30:CO30"/>
    <mergeCell ref="CG31:CO31"/>
    <mergeCell ref="CG32:CO32"/>
    <mergeCell ref="CG33:CO33"/>
    <mergeCell ref="CG36:CO36"/>
    <mergeCell ref="CG37:CO37"/>
    <mergeCell ref="CG14:CO14"/>
    <mergeCell ref="CG15:CO15"/>
    <mergeCell ref="CG16:CO16"/>
    <mergeCell ref="CG19:CO19"/>
    <mergeCell ref="CG20:CO20"/>
    <mergeCell ref="CG23:CO23"/>
    <mergeCell ref="CG8:CO8"/>
    <mergeCell ref="CG9:CO9"/>
    <mergeCell ref="CG10:CO10"/>
    <mergeCell ref="CG11:CO11"/>
    <mergeCell ref="CG12:CO12"/>
    <mergeCell ref="CG13:CO13"/>
    <mergeCell ref="CG17:CO17"/>
    <mergeCell ref="CG21:CO21"/>
    <mergeCell ref="CG27:CO27"/>
    <mergeCell ref="CG34:CO34"/>
    <mergeCell ref="CG41:CO41"/>
    <mergeCell ref="CG55:CO55"/>
    <mergeCell ref="CG24:CO24"/>
    <mergeCell ref="CG25:CO25"/>
    <mergeCell ref="CG26:CO26"/>
    <mergeCell ref="CG29:CO29"/>
    <mergeCell ref="BE58:BM58"/>
    <mergeCell ref="BE46:BM46"/>
    <mergeCell ref="BE47:BM47"/>
    <mergeCell ref="BE48:BM48"/>
    <mergeCell ref="BE49:BM49"/>
    <mergeCell ref="BE50:BM50"/>
    <mergeCell ref="BE51:BM51"/>
    <mergeCell ref="BE40:BM40"/>
    <mergeCell ref="BE41:BM41"/>
    <mergeCell ref="BE42:BM42"/>
    <mergeCell ref="BE43:BM43"/>
    <mergeCell ref="BE44:BM44"/>
    <mergeCell ref="BE45:BM45"/>
    <mergeCell ref="BE34:BM34"/>
    <mergeCell ref="BE35:BM35"/>
    <mergeCell ref="BE36:BM36"/>
    <mergeCell ref="BE59:BM59"/>
    <mergeCell ref="BE60:BM60"/>
    <mergeCell ref="BE61:BM61"/>
    <mergeCell ref="BE62:BM62"/>
    <mergeCell ref="BE63:BM63"/>
    <mergeCell ref="BE52:BM52"/>
    <mergeCell ref="BE53:BM53"/>
    <mergeCell ref="BE54:BM54"/>
    <mergeCell ref="BE55:BM55"/>
    <mergeCell ref="BE56:BM56"/>
    <mergeCell ref="BE57:BM57"/>
    <mergeCell ref="BE37:BM37"/>
    <mergeCell ref="BE38:BM38"/>
    <mergeCell ref="BE39:BM39"/>
    <mergeCell ref="BE28:BM28"/>
    <mergeCell ref="BE29:BM29"/>
    <mergeCell ref="BE30:BM30"/>
    <mergeCell ref="BE31:BM31"/>
    <mergeCell ref="BE32:BM32"/>
    <mergeCell ref="BE33:BM33"/>
    <mergeCell ref="BE24:BM24"/>
    <mergeCell ref="BE25:BM25"/>
    <mergeCell ref="BE26:BM26"/>
    <mergeCell ref="BE27:BM27"/>
    <mergeCell ref="BE16:BM16"/>
    <mergeCell ref="BE17:BM17"/>
    <mergeCell ref="BE18:BM18"/>
    <mergeCell ref="BE19:BM19"/>
    <mergeCell ref="BE20:BM20"/>
    <mergeCell ref="BE21:BM21"/>
    <mergeCell ref="AQ62:AY62"/>
    <mergeCell ref="AQ63:AY63"/>
    <mergeCell ref="BE10:BM10"/>
    <mergeCell ref="BE11:BM11"/>
    <mergeCell ref="BE12:BM12"/>
    <mergeCell ref="BE13:BM13"/>
    <mergeCell ref="BE14:BM14"/>
    <mergeCell ref="BE15:BM15"/>
    <mergeCell ref="AQ59:AY59"/>
    <mergeCell ref="AQ60:AY60"/>
    <mergeCell ref="AQ61:AY61"/>
    <mergeCell ref="AQ56:AY56"/>
    <mergeCell ref="AQ57:AY57"/>
    <mergeCell ref="AQ58:AY58"/>
    <mergeCell ref="AQ53:AY53"/>
    <mergeCell ref="AQ54:AY54"/>
    <mergeCell ref="AQ55:AY55"/>
    <mergeCell ref="AQ50:AY50"/>
    <mergeCell ref="AQ51:AY51"/>
    <mergeCell ref="AQ52:AY52"/>
    <mergeCell ref="AQ47:AY47"/>
    <mergeCell ref="AQ48:AY48"/>
    <mergeCell ref="AQ49:AY49"/>
    <mergeCell ref="AQ44:AY44"/>
    <mergeCell ref="AQ45:AY45"/>
    <mergeCell ref="AQ46:AY46"/>
    <mergeCell ref="AQ41:AY41"/>
    <mergeCell ref="AQ42:AY42"/>
    <mergeCell ref="AQ43:AY43"/>
    <mergeCell ref="AQ38:AY38"/>
    <mergeCell ref="AQ39:AY39"/>
    <mergeCell ref="AQ40:AY40"/>
    <mergeCell ref="AQ35:AY35"/>
    <mergeCell ref="AQ36:AY36"/>
    <mergeCell ref="AQ37:AY37"/>
    <mergeCell ref="AQ32:AY32"/>
    <mergeCell ref="AQ33:AY33"/>
    <mergeCell ref="AQ34:AY34"/>
    <mergeCell ref="AQ29:AY29"/>
    <mergeCell ref="AQ30:AY30"/>
    <mergeCell ref="AQ31:AY31"/>
    <mergeCell ref="AQ26:AY26"/>
    <mergeCell ref="AQ27:AY27"/>
    <mergeCell ref="AQ28:AY28"/>
    <mergeCell ref="AC60:AK60"/>
    <mergeCell ref="AC61:AK61"/>
    <mergeCell ref="AC62:AK62"/>
    <mergeCell ref="AC63:AK63"/>
    <mergeCell ref="AQ10:AY10"/>
    <mergeCell ref="AQ11:AY11"/>
    <mergeCell ref="AQ12:AY12"/>
    <mergeCell ref="AC54:AK54"/>
    <mergeCell ref="AC55:AK55"/>
    <mergeCell ref="AC56:AK56"/>
    <mergeCell ref="AC57:AK57"/>
    <mergeCell ref="AC58:AK58"/>
    <mergeCell ref="AC59:AK59"/>
    <mergeCell ref="AC48:AK48"/>
    <mergeCell ref="AC49:AK49"/>
    <mergeCell ref="AC50:AK50"/>
    <mergeCell ref="AC51:AK51"/>
    <mergeCell ref="AC52:AK52"/>
    <mergeCell ref="AC53:AK53"/>
    <mergeCell ref="AC42:AK42"/>
    <mergeCell ref="AC43:AK43"/>
    <mergeCell ref="AQ23:AY23"/>
    <mergeCell ref="AQ24:AY24"/>
    <mergeCell ref="AQ25:AY25"/>
    <mergeCell ref="AC44:AK44"/>
    <mergeCell ref="AC45:AK45"/>
    <mergeCell ref="AC46:AK46"/>
    <mergeCell ref="AC47:AK47"/>
    <mergeCell ref="AC36:AK36"/>
    <mergeCell ref="AC37:AK37"/>
    <mergeCell ref="AC38:AK38"/>
    <mergeCell ref="AC39:AK39"/>
    <mergeCell ref="AC40:AK40"/>
    <mergeCell ref="AC41:AK41"/>
    <mergeCell ref="AC30:AK30"/>
    <mergeCell ref="AC31:AK31"/>
    <mergeCell ref="AC32:AK32"/>
    <mergeCell ref="AC33:AK33"/>
    <mergeCell ref="AC34:AK34"/>
    <mergeCell ref="AC35:AK35"/>
    <mergeCell ref="AC24:AK24"/>
    <mergeCell ref="AC25:AK25"/>
    <mergeCell ref="AC26:AK26"/>
    <mergeCell ref="AC27:AK27"/>
    <mergeCell ref="AC28:AK28"/>
    <mergeCell ref="AC29:AK29"/>
    <mergeCell ref="AC18:AK18"/>
    <mergeCell ref="AC19:AK19"/>
    <mergeCell ref="AC20:AK20"/>
    <mergeCell ref="AC21:AK21"/>
    <mergeCell ref="AC22:AK22"/>
    <mergeCell ref="AC23:AK23"/>
    <mergeCell ref="BE8:BM8"/>
    <mergeCell ref="AC10:AK10"/>
    <mergeCell ref="AC11:AK11"/>
    <mergeCell ref="AC12:AK12"/>
    <mergeCell ref="AC13:AK13"/>
    <mergeCell ref="AQ13:AY13"/>
    <mergeCell ref="AQ14:AY14"/>
    <mergeCell ref="AQ15:AY15"/>
    <mergeCell ref="AQ16:AY16"/>
    <mergeCell ref="AQ20:AY20"/>
    <mergeCell ref="AQ21:AY21"/>
    <mergeCell ref="AQ22:AY22"/>
    <mergeCell ref="AQ17:AY17"/>
    <mergeCell ref="AQ18:AY18"/>
    <mergeCell ref="AQ19:AY19"/>
    <mergeCell ref="BE22:BM22"/>
    <mergeCell ref="BE23:BM23"/>
    <mergeCell ref="O60:W60"/>
    <mergeCell ref="O61:W61"/>
    <mergeCell ref="O62:W62"/>
    <mergeCell ref="O63:W63"/>
    <mergeCell ref="AC8:AK8"/>
    <mergeCell ref="AQ8:AY8"/>
    <mergeCell ref="AC14:AK14"/>
    <mergeCell ref="AC15:AK15"/>
    <mergeCell ref="AC16:AK16"/>
    <mergeCell ref="AC17:AK17"/>
    <mergeCell ref="O54:W54"/>
    <mergeCell ref="O55:W55"/>
    <mergeCell ref="O56:W56"/>
    <mergeCell ref="O57:W57"/>
    <mergeCell ref="O58:W58"/>
    <mergeCell ref="O59:W59"/>
    <mergeCell ref="O48:W48"/>
    <mergeCell ref="O49:W49"/>
    <mergeCell ref="O50:W50"/>
    <mergeCell ref="O51:W51"/>
    <mergeCell ref="O52:W52"/>
    <mergeCell ref="O53:W53"/>
    <mergeCell ref="O42:W42"/>
    <mergeCell ref="O43:W43"/>
    <mergeCell ref="O44:W44"/>
    <mergeCell ref="O45:W45"/>
    <mergeCell ref="O46:W46"/>
    <mergeCell ref="O47:W47"/>
    <mergeCell ref="O36:W36"/>
    <mergeCell ref="O37:W37"/>
    <mergeCell ref="O38:W38"/>
    <mergeCell ref="O39:W39"/>
    <mergeCell ref="O40:W40"/>
    <mergeCell ref="O41:W41"/>
    <mergeCell ref="O30:W30"/>
    <mergeCell ref="O31:W31"/>
    <mergeCell ref="O32:W32"/>
    <mergeCell ref="O33:W33"/>
    <mergeCell ref="O34:W34"/>
    <mergeCell ref="O35:W35"/>
    <mergeCell ref="O24:W24"/>
    <mergeCell ref="O25:W25"/>
    <mergeCell ref="O26:W26"/>
    <mergeCell ref="O27:W27"/>
    <mergeCell ref="O28:W28"/>
    <mergeCell ref="O29:W29"/>
    <mergeCell ref="O18:W18"/>
    <mergeCell ref="O19:W19"/>
    <mergeCell ref="O20:W20"/>
    <mergeCell ref="O21:W21"/>
    <mergeCell ref="O22:W22"/>
    <mergeCell ref="O23:W23"/>
    <mergeCell ref="O12:W12"/>
    <mergeCell ref="O13:W13"/>
    <mergeCell ref="O14:W14"/>
    <mergeCell ref="O15:W15"/>
    <mergeCell ref="O16:W16"/>
    <mergeCell ref="O17:W17"/>
    <mergeCell ref="BS49:CF49"/>
    <mergeCell ref="BS50:CF50"/>
    <mergeCell ref="BS51:CF51"/>
    <mergeCell ref="BS52:CF52"/>
    <mergeCell ref="BS53:CF53"/>
    <mergeCell ref="BS54:CF54"/>
    <mergeCell ref="BS43:CF43"/>
    <mergeCell ref="BS44:CF44"/>
    <mergeCell ref="BS45:CF45"/>
    <mergeCell ref="BS46:CF46"/>
    <mergeCell ref="BS47:CF47"/>
    <mergeCell ref="BS48:CF48"/>
    <mergeCell ref="BS41:CF41"/>
    <mergeCell ref="BS55:CF55"/>
    <mergeCell ref="BS23:CF23"/>
    <mergeCell ref="BS24:CF24"/>
    <mergeCell ref="BS15:CF15"/>
    <mergeCell ref="BS16:CF16"/>
    <mergeCell ref="BS17:CF17"/>
    <mergeCell ref="BS19:CF19"/>
    <mergeCell ref="BS20:CF20"/>
    <mergeCell ref="BS21:CF21"/>
    <mergeCell ref="BS33:CF33"/>
    <mergeCell ref="BS36:CF36"/>
    <mergeCell ref="BS37:CF37"/>
    <mergeCell ref="BS38:CF38"/>
    <mergeCell ref="BS39:CF39"/>
    <mergeCell ref="BS40:CF40"/>
    <mergeCell ref="BS25:CF25"/>
    <mergeCell ref="BS26:CF26"/>
    <mergeCell ref="BS29:CF29"/>
    <mergeCell ref="BS30:CF30"/>
    <mergeCell ref="BS31:CF31"/>
    <mergeCell ref="BS32:CF32"/>
    <mergeCell ref="BS27:CF27"/>
    <mergeCell ref="BS34:CF34"/>
    <mergeCell ref="A61:N61"/>
    <mergeCell ref="A62:N62"/>
    <mergeCell ref="A63:N63"/>
    <mergeCell ref="BS8:CF8"/>
    <mergeCell ref="BS9:CF9"/>
    <mergeCell ref="BS10:CF10"/>
    <mergeCell ref="BS11:CF11"/>
    <mergeCell ref="BS12:CF12"/>
    <mergeCell ref="BS13:CF13"/>
    <mergeCell ref="BS14:CF14"/>
    <mergeCell ref="A55:N55"/>
    <mergeCell ref="A56:N56"/>
    <mergeCell ref="A57:N57"/>
    <mergeCell ref="A58:N58"/>
    <mergeCell ref="A59:N59"/>
    <mergeCell ref="A60:N60"/>
    <mergeCell ref="A49:N49"/>
    <mergeCell ref="A50:N50"/>
    <mergeCell ref="A51:N51"/>
    <mergeCell ref="A52:N52"/>
    <mergeCell ref="A53:N53"/>
    <mergeCell ref="A54:N54"/>
    <mergeCell ref="A43:N43"/>
    <mergeCell ref="A44:N44"/>
    <mergeCell ref="A45:N45"/>
    <mergeCell ref="A46:N46"/>
    <mergeCell ref="A47:N47"/>
    <mergeCell ref="A48:N48"/>
    <mergeCell ref="A37:N37"/>
    <mergeCell ref="A38:N38"/>
    <mergeCell ref="A39:N39"/>
    <mergeCell ref="A40:N40"/>
    <mergeCell ref="A41:N41"/>
    <mergeCell ref="A42:N42"/>
    <mergeCell ref="A31:N31"/>
    <mergeCell ref="A32:N32"/>
    <mergeCell ref="A33:N33"/>
    <mergeCell ref="A34:N34"/>
    <mergeCell ref="A35:N35"/>
    <mergeCell ref="A36:N36"/>
    <mergeCell ref="A25:N25"/>
    <mergeCell ref="A26:N26"/>
    <mergeCell ref="A27:N27"/>
    <mergeCell ref="A28:N28"/>
    <mergeCell ref="A29:N29"/>
    <mergeCell ref="A30:N30"/>
    <mergeCell ref="A19:N19"/>
    <mergeCell ref="A20:N20"/>
    <mergeCell ref="A21:N21"/>
    <mergeCell ref="A22:N22"/>
    <mergeCell ref="A23:N23"/>
    <mergeCell ref="A24:N24"/>
    <mergeCell ref="A13:N13"/>
    <mergeCell ref="A14:N14"/>
    <mergeCell ref="A15:N15"/>
    <mergeCell ref="A16:N16"/>
    <mergeCell ref="A17:N17"/>
    <mergeCell ref="A18:N18"/>
    <mergeCell ref="DJ13:DR13"/>
    <mergeCell ref="DJ6:DW6"/>
    <mergeCell ref="DX6:EK6"/>
    <mergeCell ref="A8:N8"/>
    <mergeCell ref="A10:N10"/>
    <mergeCell ref="A11:N11"/>
    <mergeCell ref="A12:N12"/>
    <mergeCell ref="O8:W8"/>
    <mergeCell ref="O10:W10"/>
    <mergeCell ref="O11:W11"/>
    <mergeCell ref="DX12:EF12"/>
    <mergeCell ref="DX13:EF13"/>
    <mergeCell ref="CU26:DC26"/>
    <mergeCell ref="A3:BR3"/>
    <mergeCell ref="BS3:EK3"/>
    <mergeCell ref="O6:AB6"/>
    <mergeCell ref="AC6:AP6"/>
    <mergeCell ref="AQ6:BD6"/>
    <mergeCell ref="BE6:BR6"/>
    <mergeCell ref="CG6:CT6"/>
    <mergeCell ref="CU6:DI6"/>
    <mergeCell ref="CU17:DC17"/>
    <mergeCell ref="CU8:DC8"/>
    <mergeCell ref="CU9:DC9"/>
    <mergeCell ref="CU10:DC10"/>
    <mergeCell ref="CU11:DC11"/>
    <mergeCell ref="CU12:DC12"/>
    <mergeCell ref="CU13:DC13"/>
    <mergeCell ref="CU14:DC14"/>
    <mergeCell ref="CU15:DC15"/>
    <mergeCell ref="CU16:DC16"/>
    <mergeCell ref="DJ8:DR8"/>
    <mergeCell ref="DJ9:DR9"/>
    <mergeCell ref="DJ10:DR10"/>
    <mergeCell ref="DJ11:DR11"/>
    <mergeCell ref="DJ12:DR12"/>
    <mergeCell ref="CU52:DC52"/>
    <mergeCell ref="CU53:DC53"/>
    <mergeCell ref="CU54:DC54"/>
    <mergeCell ref="CU55:DC55"/>
    <mergeCell ref="CU38:DC38"/>
    <mergeCell ref="CU39:DC39"/>
    <mergeCell ref="CU40:DC40"/>
    <mergeCell ref="CU41:DC41"/>
    <mergeCell ref="CU43:DC43"/>
    <mergeCell ref="CU44:DC44"/>
    <mergeCell ref="CU45:DC45"/>
    <mergeCell ref="CU46:DC46"/>
    <mergeCell ref="DJ14:DR14"/>
    <mergeCell ref="DJ15:DR15"/>
    <mergeCell ref="DJ16:DR16"/>
    <mergeCell ref="DJ17:DR17"/>
    <mergeCell ref="CU47:DC47"/>
    <mergeCell ref="CU48:DC48"/>
    <mergeCell ref="CU49:DC49"/>
    <mergeCell ref="CU50:DC50"/>
    <mergeCell ref="CU51:DC51"/>
    <mergeCell ref="CU27:DC27"/>
    <mergeCell ref="CU30:DC30"/>
    <mergeCell ref="CU31:DC31"/>
    <mergeCell ref="CU32:DC32"/>
    <mergeCell ref="CU33:DC33"/>
    <mergeCell ref="CU29:DC29"/>
    <mergeCell ref="CU34:DC34"/>
    <mergeCell ref="CU36:DC36"/>
    <mergeCell ref="CU37:DC37"/>
    <mergeCell ref="CU19:DC19"/>
    <mergeCell ref="CU20:DC20"/>
    <mergeCell ref="CU21:DC21"/>
    <mergeCell ref="CU23:DC23"/>
    <mergeCell ref="CU24:DC24"/>
    <mergeCell ref="CU25:DC25"/>
  </mergeCells>
  <phoneticPr fontId="2"/>
  <pageMargins left="0.59055118110236227" right="0.59055118110236227" top="0.59055118110236227" bottom="0.19685039370078741" header="0" footer="0"/>
  <pageSetup paperSize="9" orientation="portrait" r:id="rId1"/>
  <headerFooter alignWithMargins="0"/>
  <colBreaks count="1" manualBreakCount="1">
    <brk id="70" max="6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R124"/>
  <sheetViews>
    <sheetView view="pageBreakPreview" zoomScaleNormal="100" zoomScaleSheetLayoutView="100" workbookViewId="0">
      <selection sqref="A1:XFD1048576"/>
    </sheetView>
  </sheetViews>
  <sheetFormatPr defaultColWidth="9" defaultRowHeight="13.5" x14ac:dyDescent="0.15"/>
  <cols>
    <col min="1" max="140" width="1.25" style="189" customWidth="1"/>
    <col min="141" max="16384" width="9" style="189"/>
  </cols>
  <sheetData>
    <row r="1" spans="1:148" x14ac:dyDescent="0.15">
      <c r="A1" s="176" t="s">
        <v>217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150" t="s">
        <v>216</v>
      </c>
    </row>
    <row r="2" spans="1:148" s="84" customFormat="1" ht="13.5" customHeight="1" x14ac:dyDescent="0.15"/>
    <row r="3" spans="1:148" s="84" customFormat="1" ht="19.5" customHeight="1" x14ac:dyDescent="0.15">
      <c r="A3" s="403" t="s">
        <v>301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  <c r="Y3" s="403"/>
      <c r="Z3" s="403"/>
      <c r="AA3" s="403"/>
      <c r="AB3" s="403"/>
      <c r="AC3" s="403"/>
      <c r="AD3" s="403"/>
      <c r="AE3" s="403"/>
      <c r="AF3" s="403"/>
      <c r="AG3" s="403"/>
      <c r="AH3" s="403"/>
      <c r="AI3" s="403"/>
      <c r="AJ3" s="403"/>
      <c r="AK3" s="403"/>
      <c r="AL3" s="403"/>
      <c r="AM3" s="403"/>
      <c r="AN3" s="403"/>
      <c r="AO3" s="403"/>
      <c r="AP3" s="403"/>
      <c r="AQ3" s="403"/>
      <c r="AR3" s="403"/>
      <c r="AS3" s="403"/>
      <c r="AT3" s="403"/>
      <c r="AU3" s="403"/>
      <c r="AV3" s="403"/>
      <c r="AW3" s="403"/>
      <c r="AX3" s="403"/>
      <c r="AY3" s="403"/>
      <c r="AZ3" s="403"/>
      <c r="BA3" s="403"/>
      <c r="BB3" s="403"/>
      <c r="BC3" s="403"/>
      <c r="BD3" s="403"/>
      <c r="BE3" s="403"/>
      <c r="BF3" s="403"/>
      <c r="BG3" s="403"/>
      <c r="BH3" s="403"/>
      <c r="BI3" s="403"/>
      <c r="BJ3" s="403"/>
      <c r="BK3" s="403"/>
      <c r="BL3" s="403"/>
      <c r="BM3" s="403"/>
      <c r="BN3" s="403"/>
      <c r="BO3" s="403"/>
      <c r="BP3" s="403"/>
      <c r="BQ3" s="403"/>
      <c r="BR3" s="403"/>
      <c r="BS3" s="395" t="s">
        <v>300</v>
      </c>
      <c r="BT3" s="395"/>
      <c r="BU3" s="395"/>
      <c r="BV3" s="395"/>
      <c r="BW3" s="395"/>
      <c r="BX3" s="395"/>
      <c r="BY3" s="395"/>
      <c r="BZ3" s="395"/>
      <c r="CA3" s="395"/>
      <c r="CB3" s="395"/>
      <c r="CC3" s="395"/>
      <c r="CD3" s="395"/>
      <c r="CE3" s="395"/>
      <c r="CF3" s="395"/>
      <c r="CG3" s="395"/>
      <c r="CH3" s="395"/>
      <c r="CI3" s="395"/>
      <c r="CJ3" s="395"/>
      <c r="CK3" s="395"/>
      <c r="CL3" s="395"/>
      <c r="CM3" s="395"/>
      <c r="CN3" s="395"/>
      <c r="CO3" s="395"/>
      <c r="CP3" s="395"/>
      <c r="CQ3" s="395"/>
      <c r="CR3" s="395"/>
      <c r="CS3" s="395"/>
      <c r="CT3" s="395"/>
      <c r="CU3" s="395"/>
      <c r="CV3" s="395"/>
      <c r="CW3" s="395"/>
      <c r="CX3" s="395"/>
      <c r="CY3" s="395"/>
      <c r="CZ3" s="395"/>
      <c r="DA3" s="395"/>
      <c r="DB3" s="395"/>
      <c r="DC3" s="395"/>
      <c r="DD3" s="395"/>
      <c r="DE3" s="395"/>
      <c r="DF3" s="395"/>
      <c r="DG3" s="395"/>
      <c r="DH3" s="395"/>
      <c r="DI3" s="395"/>
      <c r="DJ3" s="395"/>
      <c r="DK3" s="395"/>
      <c r="DL3" s="395"/>
      <c r="DM3" s="395"/>
      <c r="DN3" s="395"/>
      <c r="DO3" s="395"/>
      <c r="DP3" s="395"/>
      <c r="DQ3" s="395"/>
      <c r="DR3" s="395"/>
      <c r="DS3" s="395"/>
      <c r="DT3" s="395"/>
      <c r="DU3" s="395"/>
      <c r="DV3" s="395"/>
      <c r="DW3" s="395"/>
      <c r="DX3" s="395"/>
      <c r="DY3" s="395"/>
      <c r="DZ3" s="395"/>
      <c r="EA3" s="395"/>
      <c r="EB3" s="395"/>
      <c r="EC3" s="395"/>
      <c r="ED3" s="395"/>
      <c r="EE3" s="395"/>
      <c r="EF3" s="395"/>
      <c r="EG3" s="395"/>
      <c r="EH3" s="395"/>
      <c r="EI3" s="395"/>
      <c r="EJ3" s="395"/>
    </row>
    <row r="4" spans="1:148" s="84" customFormat="1" ht="13.5" customHeight="1" x14ac:dyDescent="0.15"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</row>
    <row r="5" spans="1:148" s="84" customFormat="1" ht="13.5" customHeight="1" x14ac:dyDescent="0.15"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543" t="s">
        <v>424</v>
      </c>
    </row>
    <row r="6" spans="1:148" ht="15" customHeight="1" x14ac:dyDescent="0.15">
      <c r="A6" s="398" t="s">
        <v>215</v>
      </c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0"/>
      <c r="O6" s="390" t="s">
        <v>106</v>
      </c>
      <c r="P6" s="390"/>
      <c r="Q6" s="390"/>
      <c r="R6" s="390"/>
      <c r="S6" s="390"/>
      <c r="T6" s="390"/>
      <c r="U6" s="398"/>
      <c r="V6" s="390"/>
      <c r="W6" s="390"/>
      <c r="X6" s="390"/>
      <c r="Y6" s="390"/>
      <c r="Z6" s="390"/>
      <c r="AA6" s="390"/>
      <c r="AB6" s="391"/>
      <c r="AC6" s="391" t="s">
        <v>44</v>
      </c>
      <c r="AD6" s="391"/>
      <c r="AE6" s="391"/>
      <c r="AF6" s="391"/>
      <c r="AG6" s="391"/>
      <c r="AH6" s="391"/>
      <c r="AI6" s="391"/>
      <c r="AJ6" s="391"/>
      <c r="AK6" s="391"/>
      <c r="AL6" s="391"/>
      <c r="AM6" s="391"/>
      <c r="AN6" s="391"/>
      <c r="AO6" s="391"/>
      <c r="AP6" s="391"/>
      <c r="AQ6" s="391" t="s">
        <v>43</v>
      </c>
      <c r="AR6" s="391"/>
      <c r="AS6" s="391"/>
      <c r="AT6" s="391"/>
      <c r="AU6" s="391"/>
      <c r="AV6" s="391"/>
      <c r="AW6" s="391"/>
      <c r="AX6" s="391"/>
      <c r="AY6" s="391"/>
      <c r="AZ6" s="391"/>
      <c r="BA6" s="391"/>
      <c r="BB6" s="391"/>
      <c r="BC6" s="391"/>
      <c r="BD6" s="392"/>
      <c r="BE6" s="391" t="s">
        <v>105</v>
      </c>
      <c r="BF6" s="393"/>
      <c r="BG6" s="393"/>
      <c r="BH6" s="393"/>
      <c r="BI6" s="393"/>
      <c r="BJ6" s="393"/>
      <c r="BK6" s="393"/>
      <c r="BL6" s="393"/>
      <c r="BM6" s="393"/>
      <c r="BN6" s="393"/>
      <c r="BO6" s="393"/>
      <c r="BP6" s="393"/>
      <c r="BQ6" s="393"/>
      <c r="BR6" s="394"/>
      <c r="BS6" s="398" t="s">
        <v>215</v>
      </c>
      <c r="BT6" s="398"/>
      <c r="BU6" s="398"/>
      <c r="BV6" s="398"/>
      <c r="BW6" s="398"/>
      <c r="BX6" s="398"/>
      <c r="BY6" s="398"/>
      <c r="BZ6" s="398"/>
      <c r="CA6" s="398"/>
      <c r="CB6" s="398"/>
      <c r="CC6" s="398"/>
      <c r="CD6" s="398"/>
      <c r="CE6" s="398"/>
      <c r="CF6" s="390"/>
      <c r="CG6" s="390" t="s">
        <v>106</v>
      </c>
      <c r="CH6" s="390"/>
      <c r="CI6" s="390"/>
      <c r="CJ6" s="390"/>
      <c r="CK6" s="390"/>
      <c r="CL6" s="390"/>
      <c r="CM6" s="390"/>
      <c r="CN6" s="390"/>
      <c r="CO6" s="390"/>
      <c r="CP6" s="390"/>
      <c r="CQ6" s="390"/>
      <c r="CR6" s="390"/>
      <c r="CS6" s="390"/>
      <c r="CT6" s="391"/>
      <c r="CU6" s="391" t="s">
        <v>44</v>
      </c>
      <c r="CV6" s="391"/>
      <c r="CW6" s="391"/>
      <c r="CX6" s="391"/>
      <c r="CY6" s="391"/>
      <c r="CZ6" s="391"/>
      <c r="DA6" s="391"/>
      <c r="DB6" s="391"/>
      <c r="DC6" s="391"/>
      <c r="DD6" s="391"/>
      <c r="DE6" s="391"/>
      <c r="DF6" s="391"/>
      <c r="DG6" s="391"/>
      <c r="DH6" s="391"/>
      <c r="DI6" s="391" t="s">
        <v>43</v>
      </c>
      <c r="DJ6" s="391"/>
      <c r="DK6" s="391"/>
      <c r="DL6" s="391"/>
      <c r="DM6" s="391"/>
      <c r="DN6" s="391"/>
      <c r="DO6" s="391"/>
      <c r="DP6" s="391"/>
      <c r="DQ6" s="391"/>
      <c r="DR6" s="391"/>
      <c r="DS6" s="391"/>
      <c r="DT6" s="391"/>
      <c r="DU6" s="391"/>
      <c r="DV6" s="392"/>
      <c r="DW6" s="391" t="s">
        <v>105</v>
      </c>
      <c r="DX6" s="393"/>
      <c r="DY6" s="393"/>
      <c r="DZ6" s="393"/>
      <c r="EA6" s="393"/>
      <c r="EB6" s="393"/>
      <c r="EC6" s="393"/>
      <c r="ED6" s="393"/>
      <c r="EE6" s="393"/>
      <c r="EF6" s="393"/>
      <c r="EG6" s="393"/>
      <c r="EH6" s="393"/>
      <c r="EI6" s="393"/>
      <c r="EJ6" s="394"/>
      <c r="ER6" s="90"/>
    </row>
    <row r="7" spans="1:148" s="190" customFormat="1" ht="12.6" customHeight="1" x14ac:dyDescent="0.15">
      <c r="A7" s="399" t="s">
        <v>299</v>
      </c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400"/>
      <c r="O7" s="528">
        <f>SUM(AC7,AQ7)</f>
        <v>124584</v>
      </c>
      <c r="P7" s="529"/>
      <c r="Q7" s="529"/>
      <c r="R7" s="529"/>
      <c r="S7" s="529"/>
      <c r="T7" s="529"/>
      <c r="U7" s="529"/>
      <c r="V7" s="529"/>
      <c r="W7" s="529"/>
      <c r="X7" s="151"/>
      <c r="Y7" s="151"/>
      <c r="Z7" s="151"/>
      <c r="AA7" s="151"/>
      <c r="AB7" s="151"/>
      <c r="AC7" s="544">
        <f>SUM(AC8,AC9:AK71,CU7:DC68)</f>
        <v>61761</v>
      </c>
      <c r="AD7" s="544"/>
      <c r="AE7" s="544"/>
      <c r="AF7" s="544"/>
      <c r="AG7" s="544"/>
      <c r="AH7" s="544"/>
      <c r="AI7" s="544"/>
      <c r="AJ7" s="544"/>
      <c r="AK7" s="544"/>
      <c r="AL7" s="92"/>
      <c r="AM7" s="92"/>
      <c r="AN7" s="92"/>
      <c r="AO7" s="92"/>
      <c r="AP7" s="92"/>
      <c r="AQ7" s="544">
        <f>SUM(DI7:DQ68,AQ8:AY71)</f>
        <v>62823</v>
      </c>
      <c r="AR7" s="544"/>
      <c r="AS7" s="544"/>
      <c r="AT7" s="544"/>
      <c r="AU7" s="544"/>
      <c r="AV7" s="544"/>
      <c r="AW7" s="544"/>
      <c r="AX7" s="544"/>
      <c r="AY7" s="544"/>
      <c r="AZ7" s="92"/>
      <c r="BA7" s="92"/>
      <c r="BB7" s="92"/>
      <c r="BC7" s="92"/>
      <c r="BD7" s="545"/>
      <c r="BE7" s="544">
        <f>SUM(BE8,BE9:BM71,DW7:EE68)</f>
        <v>56955</v>
      </c>
      <c r="BF7" s="544"/>
      <c r="BG7" s="544"/>
      <c r="BH7" s="544"/>
      <c r="BI7" s="544"/>
      <c r="BJ7" s="544"/>
      <c r="BK7" s="544"/>
      <c r="BL7" s="544"/>
      <c r="BM7" s="544"/>
      <c r="BN7" s="92"/>
      <c r="BO7" s="92"/>
      <c r="BP7" s="92"/>
      <c r="BQ7" s="92"/>
      <c r="BR7" s="77" t="s">
        <v>63</v>
      </c>
      <c r="BS7" s="396" t="s">
        <v>212</v>
      </c>
      <c r="BT7" s="396"/>
      <c r="BU7" s="396"/>
      <c r="BV7" s="396"/>
      <c r="BW7" s="396"/>
      <c r="BX7" s="396"/>
      <c r="BY7" s="396"/>
      <c r="BZ7" s="396"/>
      <c r="CA7" s="396"/>
      <c r="CB7" s="396"/>
      <c r="CC7" s="396"/>
      <c r="CD7" s="396"/>
      <c r="CE7" s="396"/>
      <c r="CF7" s="397"/>
      <c r="CG7" s="532">
        <v>3494</v>
      </c>
      <c r="CH7" s="532"/>
      <c r="CI7" s="532"/>
      <c r="CJ7" s="532"/>
      <c r="CK7" s="532"/>
      <c r="CL7" s="532"/>
      <c r="CM7" s="532"/>
      <c r="CN7" s="532"/>
      <c r="CO7" s="532"/>
      <c r="CP7" s="68"/>
      <c r="CQ7" s="68"/>
      <c r="CR7" s="68"/>
      <c r="CS7" s="68"/>
      <c r="CT7" s="154"/>
      <c r="CU7" s="532">
        <v>1769</v>
      </c>
      <c r="CV7" s="532"/>
      <c r="CW7" s="532"/>
      <c r="CX7" s="532"/>
      <c r="CY7" s="532"/>
      <c r="CZ7" s="532"/>
      <c r="DA7" s="532"/>
      <c r="DB7" s="532"/>
      <c r="DC7" s="532"/>
      <c r="DD7" s="153"/>
      <c r="DE7" s="153"/>
      <c r="DF7" s="153"/>
      <c r="DG7" s="153"/>
      <c r="DH7" s="153"/>
      <c r="DI7" s="532">
        <v>1725</v>
      </c>
      <c r="DJ7" s="532"/>
      <c r="DK7" s="532"/>
      <c r="DL7" s="532"/>
      <c r="DM7" s="532"/>
      <c r="DN7" s="532"/>
      <c r="DO7" s="532"/>
      <c r="DP7" s="532"/>
      <c r="DQ7" s="532"/>
      <c r="DR7" s="153"/>
      <c r="DS7" s="153"/>
      <c r="DT7" s="153"/>
      <c r="DU7" s="153"/>
      <c r="DV7" s="153"/>
      <c r="DW7" s="532">
        <v>1575</v>
      </c>
      <c r="DX7" s="532"/>
      <c r="DY7" s="532"/>
      <c r="DZ7" s="532"/>
      <c r="EA7" s="532"/>
      <c r="EB7" s="532"/>
      <c r="EC7" s="532"/>
      <c r="ED7" s="532"/>
      <c r="EE7" s="532"/>
      <c r="EF7" s="153"/>
      <c r="EG7" s="153"/>
      <c r="EH7" s="153"/>
      <c r="EI7" s="153"/>
      <c r="EJ7" s="67"/>
      <c r="EK7" s="189"/>
      <c r="EL7" s="189"/>
      <c r="EM7" s="189"/>
      <c r="EN7" s="189"/>
      <c r="EO7" s="189"/>
      <c r="EP7" s="189"/>
      <c r="EQ7" s="189"/>
      <c r="ER7" s="91" t="s">
        <v>63</v>
      </c>
    </row>
    <row r="8" spans="1:148" ht="12.6" customHeight="1" x14ac:dyDescent="0.15">
      <c r="A8" s="396" t="s">
        <v>213</v>
      </c>
      <c r="B8" s="396"/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7"/>
      <c r="O8" s="546">
        <v>3077</v>
      </c>
      <c r="P8" s="547"/>
      <c r="Q8" s="547"/>
      <c r="R8" s="547"/>
      <c r="S8" s="547"/>
      <c r="T8" s="547"/>
      <c r="U8" s="547"/>
      <c r="V8" s="547"/>
      <c r="W8" s="547"/>
      <c r="X8" s="154"/>
      <c r="Y8" s="154"/>
      <c r="Z8" s="154"/>
      <c r="AA8" s="154"/>
      <c r="AB8" s="154"/>
      <c r="AC8" s="532">
        <v>1494</v>
      </c>
      <c r="AD8" s="532"/>
      <c r="AE8" s="532"/>
      <c r="AF8" s="532"/>
      <c r="AG8" s="532"/>
      <c r="AH8" s="532"/>
      <c r="AI8" s="532"/>
      <c r="AJ8" s="532"/>
      <c r="AK8" s="532"/>
      <c r="AL8" s="153"/>
      <c r="AM8" s="153"/>
      <c r="AN8" s="153"/>
      <c r="AO8" s="153"/>
      <c r="AP8" s="533"/>
      <c r="AQ8" s="532">
        <v>1583</v>
      </c>
      <c r="AR8" s="532"/>
      <c r="AS8" s="532"/>
      <c r="AT8" s="532"/>
      <c r="AU8" s="532"/>
      <c r="AV8" s="532"/>
      <c r="AW8" s="532"/>
      <c r="AX8" s="532"/>
      <c r="AY8" s="532"/>
      <c r="AZ8" s="153"/>
      <c r="BA8" s="153"/>
      <c r="BB8" s="153"/>
      <c r="BC8" s="153"/>
      <c r="BD8" s="153"/>
      <c r="BE8" s="532">
        <v>1419</v>
      </c>
      <c r="BF8" s="532"/>
      <c r="BG8" s="532"/>
      <c r="BH8" s="532"/>
      <c r="BI8" s="532"/>
      <c r="BJ8" s="532"/>
      <c r="BK8" s="532"/>
      <c r="BL8" s="532"/>
      <c r="BM8" s="532"/>
      <c r="BN8" s="153"/>
      <c r="BO8" s="153"/>
      <c r="BP8" s="153"/>
      <c r="BQ8" s="153"/>
      <c r="BR8" s="67"/>
      <c r="BS8" s="396" t="s">
        <v>211</v>
      </c>
      <c r="BT8" s="396"/>
      <c r="BU8" s="396"/>
      <c r="BV8" s="396"/>
      <c r="BW8" s="396"/>
      <c r="BX8" s="396"/>
      <c r="BY8" s="396"/>
      <c r="BZ8" s="396"/>
      <c r="CA8" s="396"/>
      <c r="CB8" s="396"/>
      <c r="CC8" s="396"/>
      <c r="CD8" s="396"/>
      <c r="CE8" s="396"/>
      <c r="CF8" s="397"/>
      <c r="CG8" s="532">
        <v>385</v>
      </c>
      <c r="CH8" s="532"/>
      <c r="CI8" s="532"/>
      <c r="CJ8" s="532"/>
      <c r="CK8" s="532"/>
      <c r="CL8" s="532"/>
      <c r="CM8" s="532"/>
      <c r="CN8" s="532"/>
      <c r="CO8" s="532"/>
      <c r="CP8" s="68"/>
      <c r="CQ8" s="68"/>
      <c r="CR8" s="68"/>
      <c r="CS8" s="68"/>
      <c r="CT8" s="154"/>
      <c r="CU8" s="532">
        <v>192</v>
      </c>
      <c r="CV8" s="532"/>
      <c r="CW8" s="532"/>
      <c r="CX8" s="532"/>
      <c r="CY8" s="532"/>
      <c r="CZ8" s="532"/>
      <c r="DA8" s="532"/>
      <c r="DB8" s="532"/>
      <c r="DC8" s="532"/>
      <c r="DD8" s="153"/>
      <c r="DE8" s="153"/>
      <c r="DF8" s="153"/>
      <c r="DG8" s="153"/>
      <c r="DH8" s="153"/>
      <c r="DI8" s="532">
        <v>193</v>
      </c>
      <c r="DJ8" s="532"/>
      <c r="DK8" s="532"/>
      <c r="DL8" s="532"/>
      <c r="DM8" s="532"/>
      <c r="DN8" s="532"/>
      <c r="DO8" s="532"/>
      <c r="DP8" s="532"/>
      <c r="DQ8" s="532"/>
      <c r="DR8" s="153"/>
      <c r="DS8" s="153"/>
      <c r="DT8" s="153"/>
      <c r="DU8" s="153"/>
      <c r="DV8" s="153"/>
      <c r="DW8" s="532">
        <v>163</v>
      </c>
      <c r="DX8" s="532"/>
      <c r="DY8" s="532"/>
      <c r="DZ8" s="532"/>
      <c r="EA8" s="532"/>
      <c r="EB8" s="532"/>
      <c r="EC8" s="532"/>
      <c r="ED8" s="532"/>
      <c r="EE8" s="532"/>
      <c r="EF8" s="153"/>
      <c r="EG8" s="153"/>
      <c r="EH8" s="153"/>
      <c r="EI8" s="153"/>
      <c r="EJ8" s="67"/>
      <c r="ER8" s="90"/>
    </row>
    <row r="9" spans="1:148" ht="12.6" customHeight="1" x14ac:dyDescent="0.15">
      <c r="A9" s="396" t="s">
        <v>403</v>
      </c>
      <c r="B9" s="396"/>
      <c r="C9" s="396"/>
      <c r="D9" s="396"/>
      <c r="E9" s="396"/>
      <c r="F9" s="396"/>
      <c r="G9" s="396"/>
      <c r="H9" s="396"/>
      <c r="I9" s="396"/>
      <c r="J9" s="396"/>
      <c r="K9" s="396"/>
      <c r="L9" s="396"/>
      <c r="M9" s="396"/>
      <c r="N9" s="397"/>
      <c r="O9" s="546">
        <v>1868</v>
      </c>
      <c r="P9" s="547"/>
      <c r="Q9" s="547"/>
      <c r="R9" s="547"/>
      <c r="S9" s="547"/>
      <c r="T9" s="547"/>
      <c r="U9" s="547"/>
      <c r="V9" s="547"/>
      <c r="W9" s="547"/>
      <c r="X9" s="68"/>
      <c r="Y9" s="68"/>
      <c r="Z9" s="68"/>
      <c r="AA9" s="68"/>
      <c r="AB9" s="154"/>
      <c r="AC9" s="532">
        <v>922</v>
      </c>
      <c r="AD9" s="532"/>
      <c r="AE9" s="532"/>
      <c r="AF9" s="532"/>
      <c r="AG9" s="532"/>
      <c r="AH9" s="532"/>
      <c r="AI9" s="532"/>
      <c r="AJ9" s="532"/>
      <c r="AK9" s="532"/>
      <c r="AL9" s="153"/>
      <c r="AM9" s="153"/>
      <c r="AN9" s="153"/>
      <c r="AO9" s="153"/>
      <c r="AP9" s="153"/>
      <c r="AQ9" s="532">
        <v>946</v>
      </c>
      <c r="AR9" s="532"/>
      <c r="AS9" s="532"/>
      <c r="AT9" s="532"/>
      <c r="AU9" s="532"/>
      <c r="AV9" s="532"/>
      <c r="AW9" s="532"/>
      <c r="AX9" s="532"/>
      <c r="AY9" s="532"/>
      <c r="AZ9" s="153"/>
      <c r="BA9" s="153"/>
      <c r="BB9" s="153"/>
      <c r="BC9" s="153"/>
      <c r="BD9" s="153"/>
      <c r="BE9" s="532">
        <v>880</v>
      </c>
      <c r="BF9" s="532"/>
      <c r="BG9" s="532"/>
      <c r="BH9" s="532"/>
      <c r="BI9" s="532"/>
      <c r="BJ9" s="532"/>
      <c r="BK9" s="532"/>
      <c r="BL9" s="532"/>
      <c r="BM9" s="532"/>
      <c r="BN9" s="153"/>
      <c r="BO9" s="153"/>
      <c r="BP9" s="153"/>
      <c r="BQ9" s="153"/>
      <c r="BR9" s="67"/>
      <c r="BS9" s="396" t="s">
        <v>209</v>
      </c>
      <c r="BT9" s="396"/>
      <c r="BU9" s="396"/>
      <c r="BV9" s="396"/>
      <c r="BW9" s="396"/>
      <c r="BX9" s="396"/>
      <c r="BY9" s="396"/>
      <c r="BZ9" s="396"/>
      <c r="CA9" s="396"/>
      <c r="CB9" s="396"/>
      <c r="CC9" s="396"/>
      <c r="CD9" s="396"/>
      <c r="CE9" s="396"/>
      <c r="CF9" s="397"/>
      <c r="CG9" s="532">
        <v>536</v>
      </c>
      <c r="CH9" s="532"/>
      <c r="CI9" s="532"/>
      <c r="CJ9" s="532"/>
      <c r="CK9" s="532"/>
      <c r="CL9" s="532"/>
      <c r="CM9" s="532"/>
      <c r="CN9" s="532"/>
      <c r="CO9" s="532"/>
      <c r="CP9" s="68"/>
      <c r="CQ9" s="68"/>
      <c r="CR9" s="68"/>
      <c r="CS9" s="68"/>
      <c r="CT9" s="154"/>
      <c r="CU9" s="532">
        <v>273</v>
      </c>
      <c r="CV9" s="532"/>
      <c r="CW9" s="532"/>
      <c r="CX9" s="532"/>
      <c r="CY9" s="532"/>
      <c r="CZ9" s="532"/>
      <c r="DA9" s="532"/>
      <c r="DB9" s="532"/>
      <c r="DC9" s="532"/>
      <c r="DD9" s="153"/>
      <c r="DE9" s="153"/>
      <c r="DF9" s="153"/>
      <c r="DG9" s="153"/>
      <c r="DH9" s="153"/>
      <c r="DI9" s="532">
        <v>263</v>
      </c>
      <c r="DJ9" s="532"/>
      <c r="DK9" s="532"/>
      <c r="DL9" s="532"/>
      <c r="DM9" s="532"/>
      <c r="DN9" s="532"/>
      <c r="DO9" s="532"/>
      <c r="DP9" s="532"/>
      <c r="DQ9" s="532"/>
      <c r="DR9" s="153"/>
      <c r="DS9" s="153"/>
      <c r="DT9" s="153"/>
      <c r="DU9" s="153"/>
      <c r="DV9" s="153"/>
      <c r="DW9" s="532">
        <v>237</v>
      </c>
      <c r="DX9" s="532"/>
      <c r="DY9" s="532"/>
      <c r="DZ9" s="532"/>
      <c r="EA9" s="532"/>
      <c r="EB9" s="532"/>
      <c r="EC9" s="532"/>
      <c r="ED9" s="532"/>
      <c r="EE9" s="532"/>
      <c r="EF9" s="153"/>
      <c r="EG9" s="153"/>
      <c r="EH9" s="153"/>
      <c r="EI9" s="153"/>
      <c r="EJ9" s="67"/>
      <c r="ER9" s="90"/>
    </row>
    <row r="10" spans="1:148" ht="12.6" customHeight="1" x14ac:dyDescent="0.15">
      <c r="A10" s="396" t="s">
        <v>210</v>
      </c>
      <c r="B10" s="396"/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7"/>
      <c r="O10" s="546">
        <v>368</v>
      </c>
      <c r="P10" s="547"/>
      <c r="Q10" s="547"/>
      <c r="R10" s="547"/>
      <c r="S10" s="547"/>
      <c r="T10" s="547"/>
      <c r="U10" s="547"/>
      <c r="V10" s="547"/>
      <c r="W10" s="547"/>
      <c r="X10" s="68"/>
      <c r="Y10" s="68"/>
      <c r="Z10" s="68"/>
      <c r="AA10" s="68"/>
      <c r="AB10" s="154"/>
      <c r="AC10" s="532">
        <v>166</v>
      </c>
      <c r="AD10" s="532"/>
      <c r="AE10" s="532"/>
      <c r="AF10" s="532"/>
      <c r="AG10" s="532"/>
      <c r="AH10" s="532"/>
      <c r="AI10" s="532"/>
      <c r="AJ10" s="532"/>
      <c r="AK10" s="532"/>
      <c r="AL10" s="153"/>
      <c r="AM10" s="153"/>
      <c r="AN10" s="153"/>
      <c r="AO10" s="153"/>
      <c r="AP10" s="153"/>
      <c r="AQ10" s="532">
        <v>202</v>
      </c>
      <c r="AR10" s="532"/>
      <c r="AS10" s="532"/>
      <c r="AT10" s="532"/>
      <c r="AU10" s="532"/>
      <c r="AV10" s="532"/>
      <c r="AW10" s="532"/>
      <c r="AX10" s="532"/>
      <c r="AY10" s="532"/>
      <c r="AZ10" s="153"/>
      <c r="BA10" s="153"/>
      <c r="BB10" s="153"/>
      <c r="BC10" s="153"/>
      <c r="BD10" s="153"/>
      <c r="BE10" s="532">
        <v>180</v>
      </c>
      <c r="BF10" s="532"/>
      <c r="BG10" s="532"/>
      <c r="BH10" s="532"/>
      <c r="BI10" s="532"/>
      <c r="BJ10" s="532"/>
      <c r="BK10" s="532"/>
      <c r="BL10" s="532"/>
      <c r="BM10" s="532"/>
      <c r="BN10" s="153"/>
      <c r="BO10" s="153"/>
      <c r="BP10" s="153"/>
      <c r="BQ10" s="153"/>
      <c r="BR10" s="67"/>
      <c r="BS10" s="396" t="s">
        <v>207</v>
      </c>
      <c r="BT10" s="396"/>
      <c r="BU10" s="396"/>
      <c r="BV10" s="396"/>
      <c r="BW10" s="396"/>
      <c r="BX10" s="396"/>
      <c r="BY10" s="396"/>
      <c r="BZ10" s="396"/>
      <c r="CA10" s="396"/>
      <c r="CB10" s="396"/>
      <c r="CC10" s="396"/>
      <c r="CD10" s="396"/>
      <c r="CE10" s="396"/>
      <c r="CF10" s="397"/>
      <c r="CG10" s="532">
        <v>414</v>
      </c>
      <c r="CH10" s="532"/>
      <c r="CI10" s="532"/>
      <c r="CJ10" s="532"/>
      <c r="CK10" s="532"/>
      <c r="CL10" s="532"/>
      <c r="CM10" s="532"/>
      <c r="CN10" s="532"/>
      <c r="CO10" s="532"/>
      <c r="CP10" s="68"/>
      <c r="CQ10" s="68"/>
      <c r="CR10" s="68"/>
      <c r="CS10" s="68"/>
      <c r="CT10" s="154"/>
      <c r="CU10" s="532">
        <v>201</v>
      </c>
      <c r="CV10" s="532"/>
      <c r="CW10" s="532"/>
      <c r="CX10" s="532"/>
      <c r="CY10" s="532"/>
      <c r="CZ10" s="532"/>
      <c r="DA10" s="532"/>
      <c r="DB10" s="532"/>
      <c r="DC10" s="532"/>
      <c r="DD10" s="153"/>
      <c r="DE10" s="153"/>
      <c r="DF10" s="153"/>
      <c r="DG10" s="153"/>
      <c r="DH10" s="153"/>
      <c r="DI10" s="532">
        <v>213</v>
      </c>
      <c r="DJ10" s="532"/>
      <c r="DK10" s="532"/>
      <c r="DL10" s="532"/>
      <c r="DM10" s="532"/>
      <c r="DN10" s="532"/>
      <c r="DO10" s="532"/>
      <c r="DP10" s="532"/>
      <c r="DQ10" s="532"/>
      <c r="DR10" s="153"/>
      <c r="DS10" s="153"/>
      <c r="DT10" s="153"/>
      <c r="DU10" s="153"/>
      <c r="DV10" s="153"/>
      <c r="DW10" s="532">
        <v>179</v>
      </c>
      <c r="DX10" s="532"/>
      <c r="DY10" s="532"/>
      <c r="DZ10" s="532"/>
      <c r="EA10" s="532"/>
      <c r="EB10" s="532"/>
      <c r="EC10" s="532"/>
      <c r="ED10" s="532"/>
      <c r="EE10" s="532"/>
      <c r="EF10" s="153"/>
      <c r="EG10" s="153"/>
      <c r="EH10" s="153"/>
      <c r="EI10" s="153"/>
      <c r="EJ10" s="67"/>
      <c r="ER10" s="90"/>
    </row>
    <row r="11" spans="1:148" ht="12.6" customHeight="1" x14ac:dyDescent="0.15">
      <c r="A11" s="396" t="s">
        <v>208</v>
      </c>
      <c r="B11" s="396"/>
      <c r="C11" s="396"/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7"/>
      <c r="O11" s="546">
        <v>362</v>
      </c>
      <c r="P11" s="547"/>
      <c r="Q11" s="547"/>
      <c r="R11" s="547"/>
      <c r="S11" s="547"/>
      <c r="T11" s="547"/>
      <c r="U11" s="547"/>
      <c r="V11" s="547"/>
      <c r="W11" s="547"/>
      <c r="X11" s="68"/>
      <c r="Y11" s="68"/>
      <c r="Z11" s="68"/>
      <c r="AA11" s="68"/>
      <c r="AB11" s="154"/>
      <c r="AC11" s="532">
        <v>177</v>
      </c>
      <c r="AD11" s="532"/>
      <c r="AE11" s="532"/>
      <c r="AF11" s="532"/>
      <c r="AG11" s="532"/>
      <c r="AH11" s="532"/>
      <c r="AI11" s="532"/>
      <c r="AJ11" s="532"/>
      <c r="AK11" s="532"/>
      <c r="AL11" s="153"/>
      <c r="AM11" s="153"/>
      <c r="AN11" s="153"/>
      <c r="AO11" s="153"/>
      <c r="AP11" s="153"/>
      <c r="AQ11" s="532">
        <v>185</v>
      </c>
      <c r="AR11" s="532"/>
      <c r="AS11" s="532"/>
      <c r="AT11" s="532"/>
      <c r="AU11" s="532"/>
      <c r="AV11" s="532"/>
      <c r="AW11" s="532"/>
      <c r="AX11" s="532"/>
      <c r="AY11" s="532"/>
      <c r="AZ11" s="153"/>
      <c r="BA11" s="153"/>
      <c r="BB11" s="153"/>
      <c r="BC11" s="153"/>
      <c r="BD11" s="153"/>
      <c r="BE11" s="532">
        <v>169</v>
      </c>
      <c r="BF11" s="532"/>
      <c r="BG11" s="532"/>
      <c r="BH11" s="532"/>
      <c r="BI11" s="532"/>
      <c r="BJ11" s="532"/>
      <c r="BK11" s="532"/>
      <c r="BL11" s="532"/>
      <c r="BM11" s="532"/>
      <c r="BN11" s="153"/>
      <c r="BO11" s="153"/>
      <c r="BP11" s="153"/>
      <c r="BQ11" s="153"/>
      <c r="BR11" s="67"/>
      <c r="BS11" s="396" t="s">
        <v>205</v>
      </c>
      <c r="BT11" s="396"/>
      <c r="BU11" s="396"/>
      <c r="BV11" s="396"/>
      <c r="BW11" s="396"/>
      <c r="BX11" s="396"/>
      <c r="BY11" s="396"/>
      <c r="BZ11" s="396"/>
      <c r="CA11" s="396"/>
      <c r="CB11" s="396"/>
      <c r="CC11" s="396"/>
      <c r="CD11" s="396"/>
      <c r="CE11" s="396"/>
      <c r="CF11" s="397"/>
      <c r="CG11" s="532">
        <v>478</v>
      </c>
      <c r="CH11" s="532"/>
      <c r="CI11" s="532"/>
      <c r="CJ11" s="532"/>
      <c r="CK11" s="532"/>
      <c r="CL11" s="532"/>
      <c r="CM11" s="532"/>
      <c r="CN11" s="532"/>
      <c r="CO11" s="532"/>
      <c r="CP11" s="68"/>
      <c r="CQ11" s="68"/>
      <c r="CR11" s="68"/>
      <c r="CS11" s="68"/>
      <c r="CT11" s="154"/>
      <c r="CU11" s="532">
        <v>246</v>
      </c>
      <c r="CV11" s="532"/>
      <c r="CW11" s="532"/>
      <c r="CX11" s="532"/>
      <c r="CY11" s="532"/>
      <c r="CZ11" s="532"/>
      <c r="DA11" s="532"/>
      <c r="DB11" s="532"/>
      <c r="DC11" s="532"/>
      <c r="DD11" s="153"/>
      <c r="DE11" s="153"/>
      <c r="DF11" s="153"/>
      <c r="DG11" s="153"/>
      <c r="DH11" s="153"/>
      <c r="DI11" s="532">
        <v>232</v>
      </c>
      <c r="DJ11" s="532"/>
      <c r="DK11" s="532"/>
      <c r="DL11" s="532"/>
      <c r="DM11" s="532"/>
      <c r="DN11" s="532"/>
      <c r="DO11" s="532"/>
      <c r="DP11" s="532"/>
      <c r="DQ11" s="532"/>
      <c r="DR11" s="153"/>
      <c r="DS11" s="153"/>
      <c r="DT11" s="153"/>
      <c r="DU11" s="153"/>
      <c r="DV11" s="153"/>
      <c r="DW11" s="532">
        <v>228</v>
      </c>
      <c r="DX11" s="532"/>
      <c r="DY11" s="532"/>
      <c r="DZ11" s="532"/>
      <c r="EA11" s="532"/>
      <c r="EB11" s="532"/>
      <c r="EC11" s="532"/>
      <c r="ED11" s="532"/>
      <c r="EE11" s="532"/>
      <c r="EF11" s="153"/>
      <c r="EG11" s="153"/>
      <c r="EH11" s="153"/>
      <c r="EI11" s="153"/>
      <c r="EJ11" s="67"/>
      <c r="ER11" s="90"/>
    </row>
    <row r="12" spans="1:148" ht="12.6" customHeight="1" x14ac:dyDescent="0.15">
      <c r="A12" s="396" t="s">
        <v>206</v>
      </c>
      <c r="B12" s="396"/>
      <c r="C12" s="396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7"/>
      <c r="O12" s="546">
        <v>416</v>
      </c>
      <c r="P12" s="547"/>
      <c r="Q12" s="547"/>
      <c r="R12" s="547"/>
      <c r="S12" s="547"/>
      <c r="T12" s="547"/>
      <c r="U12" s="547"/>
      <c r="V12" s="547"/>
      <c r="W12" s="547"/>
      <c r="X12" s="68"/>
      <c r="Y12" s="68"/>
      <c r="Z12" s="68"/>
      <c r="AA12" s="68"/>
      <c r="AB12" s="154"/>
      <c r="AC12" s="532">
        <v>203</v>
      </c>
      <c r="AD12" s="532"/>
      <c r="AE12" s="532"/>
      <c r="AF12" s="532"/>
      <c r="AG12" s="532"/>
      <c r="AH12" s="532"/>
      <c r="AI12" s="532"/>
      <c r="AJ12" s="532"/>
      <c r="AK12" s="532"/>
      <c r="AL12" s="153"/>
      <c r="AM12" s="153"/>
      <c r="AN12" s="153"/>
      <c r="AO12" s="153"/>
      <c r="AP12" s="153"/>
      <c r="AQ12" s="532">
        <v>213</v>
      </c>
      <c r="AR12" s="532"/>
      <c r="AS12" s="532"/>
      <c r="AT12" s="532"/>
      <c r="AU12" s="532"/>
      <c r="AV12" s="532"/>
      <c r="AW12" s="532"/>
      <c r="AX12" s="532"/>
      <c r="AY12" s="532"/>
      <c r="AZ12" s="153"/>
      <c r="BA12" s="153"/>
      <c r="BB12" s="153"/>
      <c r="BC12" s="153"/>
      <c r="BD12" s="153"/>
      <c r="BE12" s="532">
        <v>185</v>
      </c>
      <c r="BF12" s="532"/>
      <c r="BG12" s="532"/>
      <c r="BH12" s="532"/>
      <c r="BI12" s="532"/>
      <c r="BJ12" s="532"/>
      <c r="BK12" s="532"/>
      <c r="BL12" s="532"/>
      <c r="BM12" s="532"/>
      <c r="BN12" s="153"/>
      <c r="BO12" s="153"/>
      <c r="BP12" s="153"/>
      <c r="BQ12" s="153"/>
      <c r="BR12" s="67"/>
      <c r="BS12" s="396" t="s">
        <v>203</v>
      </c>
      <c r="BT12" s="396"/>
      <c r="BU12" s="396"/>
      <c r="BV12" s="396"/>
      <c r="BW12" s="396"/>
      <c r="BX12" s="396"/>
      <c r="BY12" s="396"/>
      <c r="BZ12" s="396"/>
      <c r="CA12" s="396"/>
      <c r="CB12" s="396"/>
      <c r="CC12" s="396"/>
      <c r="CD12" s="396"/>
      <c r="CE12" s="396"/>
      <c r="CF12" s="397"/>
      <c r="CG12" s="532">
        <v>675</v>
      </c>
      <c r="CH12" s="532"/>
      <c r="CI12" s="532"/>
      <c r="CJ12" s="532"/>
      <c r="CK12" s="532"/>
      <c r="CL12" s="532"/>
      <c r="CM12" s="532"/>
      <c r="CN12" s="532"/>
      <c r="CO12" s="532"/>
      <c r="CP12" s="68"/>
      <c r="CQ12" s="68"/>
      <c r="CR12" s="68"/>
      <c r="CS12" s="68"/>
      <c r="CT12" s="154"/>
      <c r="CU12" s="532">
        <v>343</v>
      </c>
      <c r="CV12" s="532"/>
      <c r="CW12" s="532"/>
      <c r="CX12" s="532"/>
      <c r="CY12" s="532"/>
      <c r="CZ12" s="532"/>
      <c r="DA12" s="532"/>
      <c r="DB12" s="532"/>
      <c r="DC12" s="532"/>
      <c r="DD12" s="153"/>
      <c r="DE12" s="153"/>
      <c r="DF12" s="153"/>
      <c r="DG12" s="153"/>
      <c r="DH12" s="153"/>
      <c r="DI12" s="532">
        <v>332</v>
      </c>
      <c r="DJ12" s="532"/>
      <c r="DK12" s="532"/>
      <c r="DL12" s="532"/>
      <c r="DM12" s="532"/>
      <c r="DN12" s="532"/>
      <c r="DO12" s="532"/>
      <c r="DP12" s="532"/>
      <c r="DQ12" s="532"/>
      <c r="DR12" s="153"/>
      <c r="DS12" s="153"/>
      <c r="DT12" s="153"/>
      <c r="DU12" s="153"/>
      <c r="DV12" s="153"/>
      <c r="DW12" s="532">
        <v>292</v>
      </c>
      <c r="DX12" s="532"/>
      <c r="DY12" s="532"/>
      <c r="DZ12" s="532"/>
      <c r="EA12" s="532"/>
      <c r="EB12" s="532"/>
      <c r="EC12" s="532"/>
      <c r="ED12" s="532"/>
      <c r="EE12" s="532"/>
      <c r="EF12" s="153"/>
      <c r="EG12" s="153"/>
      <c r="EH12" s="153"/>
      <c r="EI12" s="153"/>
      <c r="EJ12" s="67"/>
      <c r="ER12" s="90"/>
    </row>
    <row r="13" spans="1:148" ht="12.6" customHeight="1" x14ac:dyDescent="0.15">
      <c r="A13" s="396" t="s">
        <v>204</v>
      </c>
      <c r="B13" s="396"/>
      <c r="C13" s="396"/>
      <c r="D13" s="396"/>
      <c r="E13" s="396"/>
      <c r="F13" s="396"/>
      <c r="G13" s="396"/>
      <c r="H13" s="396"/>
      <c r="I13" s="396"/>
      <c r="J13" s="396"/>
      <c r="K13" s="396"/>
      <c r="L13" s="396"/>
      <c r="M13" s="396"/>
      <c r="N13" s="397"/>
      <c r="O13" s="546">
        <v>1211</v>
      </c>
      <c r="P13" s="547"/>
      <c r="Q13" s="547"/>
      <c r="R13" s="547"/>
      <c r="S13" s="547"/>
      <c r="T13" s="547"/>
      <c r="U13" s="547"/>
      <c r="V13" s="547"/>
      <c r="W13" s="547"/>
      <c r="X13" s="68"/>
      <c r="Y13" s="68"/>
      <c r="Z13" s="68"/>
      <c r="AA13" s="68"/>
      <c r="AB13" s="154"/>
      <c r="AC13" s="532">
        <v>605</v>
      </c>
      <c r="AD13" s="532"/>
      <c r="AE13" s="532"/>
      <c r="AF13" s="532"/>
      <c r="AG13" s="532"/>
      <c r="AH13" s="532"/>
      <c r="AI13" s="532"/>
      <c r="AJ13" s="532"/>
      <c r="AK13" s="532"/>
      <c r="AL13" s="153"/>
      <c r="AM13" s="153"/>
      <c r="AN13" s="153"/>
      <c r="AO13" s="153"/>
      <c r="AP13" s="153"/>
      <c r="AQ13" s="532">
        <v>606</v>
      </c>
      <c r="AR13" s="532"/>
      <c r="AS13" s="532"/>
      <c r="AT13" s="532"/>
      <c r="AU13" s="532"/>
      <c r="AV13" s="532"/>
      <c r="AW13" s="532"/>
      <c r="AX13" s="532"/>
      <c r="AY13" s="532"/>
      <c r="AZ13" s="153"/>
      <c r="BA13" s="153"/>
      <c r="BB13" s="153"/>
      <c r="BC13" s="153"/>
      <c r="BD13" s="153"/>
      <c r="BE13" s="532">
        <v>559</v>
      </c>
      <c r="BF13" s="532"/>
      <c r="BG13" s="532"/>
      <c r="BH13" s="532"/>
      <c r="BI13" s="532"/>
      <c r="BJ13" s="532"/>
      <c r="BK13" s="532"/>
      <c r="BL13" s="532"/>
      <c r="BM13" s="532"/>
      <c r="BN13" s="153"/>
      <c r="BO13" s="153"/>
      <c r="BP13" s="153"/>
      <c r="BQ13" s="153"/>
      <c r="BR13" s="67"/>
      <c r="BS13" s="396" t="s">
        <v>201</v>
      </c>
      <c r="BT13" s="396"/>
      <c r="BU13" s="396"/>
      <c r="BV13" s="396"/>
      <c r="BW13" s="396"/>
      <c r="BX13" s="396"/>
      <c r="BY13" s="396"/>
      <c r="BZ13" s="396"/>
      <c r="CA13" s="396"/>
      <c r="CB13" s="396"/>
      <c r="CC13" s="396"/>
      <c r="CD13" s="396"/>
      <c r="CE13" s="396"/>
      <c r="CF13" s="397"/>
      <c r="CG13" s="532">
        <v>790</v>
      </c>
      <c r="CH13" s="532"/>
      <c r="CI13" s="532"/>
      <c r="CJ13" s="532"/>
      <c r="CK13" s="532"/>
      <c r="CL13" s="532"/>
      <c r="CM13" s="532"/>
      <c r="CN13" s="532"/>
      <c r="CO13" s="532"/>
      <c r="CP13" s="68"/>
      <c r="CQ13" s="68"/>
      <c r="CR13" s="68"/>
      <c r="CS13" s="68"/>
      <c r="CT13" s="154"/>
      <c r="CU13" s="532">
        <v>398</v>
      </c>
      <c r="CV13" s="532"/>
      <c r="CW13" s="532"/>
      <c r="CX13" s="532"/>
      <c r="CY13" s="532"/>
      <c r="CZ13" s="532"/>
      <c r="DA13" s="532"/>
      <c r="DB13" s="532"/>
      <c r="DC13" s="532"/>
      <c r="DD13" s="153"/>
      <c r="DE13" s="153"/>
      <c r="DF13" s="153"/>
      <c r="DG13" s="153"/>
      <c r="DH13" s="153"/>
      <c r="DI13" s="532">
        <v>392</v>
      </c>
      <c r="DJ13" s="532"/>
      <c r="DK13" s="532"/>
      <c r="DL13" s="532"/>
      <c r="DM13" s="532"/>
      <c r="DN13" s="532"/>
      <c r="DO13" s="532"/>
      <c r="DP13" s="532"/>
      <c r="DQ13" s="532"/>
      <c r="DR13" s="153"/>
      <c r="DS13" s="153"/>
      <c r="DT13" s="153"/>
      <c r="DU13" s="153"/>
      <c r="DV13" s="153"/>
      <c r="DW13" s="532">
        <v>365</v>
      </c>
      <c r="DX13" s="532"/>
      <c r="DY13" s="532"/>
      <c r="DZ13" s="532"/>
      <c r="EA13" s="532"/>
      <c r="EB13" s="532"/>
      <c r="EC13" s="532"/>
      <c r="ED13" s="532"/>
      <c r="EE13" s="532"/>
      <c r="EF13" s="153"/>
      <c r="EG13" s="153"/>
      <c r="EH13" s="153"/>
      <c r="EI13" s="153"/>
      <c r="EJ13" s="67"/>
      <c r="ER13" s="90"/>
    </row>
    <row r="14" spans="1:148" ht="12.6" customHeight="1" x14ac:dyDescent="0.15">
      <c r="A14" s="396" t="s">
        <v>202</v>
      </c>
      <c r="B14" s="396"/>
      <c r="C14" s="396"/>
      <c r="D14" s="396"/>
      <c r="E14" s="396"/>
      <c r="F14" s="396"/>
      <c r="G14" s="396"/>
      <c r="H14" s="396"/>
      <c r="I14" s="396"/>
      <c r="J14" s="396"/>
      <c r="K14" s="396"/>
      <c r="L14" s="396"/>
      <c r="M14" s="396"/>
      <c r="N14" s="397"/>
      <c r="O14" s="546">
        <v>1412</v>
      </c>
      <c r="P14" s="547"/>
      <c r="Q14" s="547"/>
      <c r="R14" s="547"/>
      <c r="S14" s="547"/>
      <c r="T14" s="547"/>
      <c r="U14" s="547"/>
      <c r="V14" s="547"/>
      <c r="W14" s="547"/>
      <c r="X14" s="68"/>
      <c r="Y14" s="68"/>
      <c r="Z14" s="68"/>
      <c r="AA14" s="68"/>
      <c r="AB14" s="154"/>
      <c r="AC14" s="532">
        <v>697</v>
      </c>
      <c r="AD14" s="532"/>
      <c r="AE14" s="532"/>
      <c r="AF14" s="532"/>
      <c r="AG14" s="532"/>
      <c r="AH14" s="532"/>
      <c r="AI14" s="532"/>
      <c r="AJ14" s="532"/>
      <c r="AK14" s="532"/>
      <c r="AL14" s="153"/>
      <c r="AM14" s="153"/>
      <c r="AN14" s="153"/>
      <c r="AO14" s="153"/>
      <c r="AP14" s="153"/>
      <c r="AQ14" s="532">
        <v>715</v>
      </c>
      <c r="AR14" s="532"/>
      <c r="AS14" s="532"/>
      <c r="AT14" s="532"/>
      <c r="AU14" s="532"/>
      <c r="AV14" s="532"/>
      <c r="AW14" s="532"/>
      <c r="AX14" s="532"/>
      <c r="AY14" s="532"/>
      <c r="AZ14" s="153"/>
      <c r="BA14" s="153"/>
      <c r="BB14" s="153"/>
      <c r="BC14" s="153"/>
      <c r="BD14" s="153"/>
      <c r="BE14" s="532">
        <v>682</v>
      </c>
      <c r="BF14" s="532"/>
      <c r="BG14" s="532"/>
      <c r="BH14" s="532"/>
      <c r="BI14" s="532"/>
      <c r="BJ14" s="532"/>
      <c r="BK14" s="532"/>
      <c r="BL14" s="532"/>
      <c r="BM14" s="532"/>
      <c r="BN14" s="153"/>
      <c r="BO14" s="153"/>
      <c r="BP14" s="153"/>
      <c r="BQ14" s="153"/>
      <c r="BR14" s="67"/>
      <c r="BS14" s="396" t="s">
        <v>199</v>
      </c>
      <c r="BT14" s="396"/>
      <c r="BU14" s="396"/>
      <c r="BV14" s="396"/>
      <c r="BW14" s="396"/>
      <c r="BX14" s="396"/>
      <c r="BY14" s="396"/>
      <c r="BZ14" s="396"/>
      <c r="CA14" s="396"/>
      <c r="CB14" s="396"/>
      <c r="CC14" s="396"/>
      <c r="CD14" s="396"/>
      <c r="CE14" s="396"/>
      <c r="CF14" s="397"/>
      <c r="CG14" s="532">
        <v>293</v>
      </c>
      <c r="CH14" s="532"/>
      <c r="CI14" s="532"/>
      <c r="CJ14" s="532"/>
      <c r="CK14" s="532"/>
      <c r="CL14" s="532"/>
      <c r="CM14" s="532"/>
      <c r="CN14" s="532"/>
      <c r="CO14" s="532"/>
      <c r="CP14" s="68"/>
      <c r="CQ14" s="68"/>
      <c r="CR14" s="68"/>
      <c r="CS14" s="68"/>
      <c r="CT14" s="154"/>
      <c r="CU14" s="532">
        <v>155</v>
      </c>
      <c r="CV14" s="532"/>
      <c r="CW14" s="532"/>
      <c r="CX14" s="532"/>
      <c r="CY14" s="532"/>
      <c r="CZ14" s="532"/>
      <c r="DA14" s="532"/>
      <c r="DB14" s="532"/>
      <c r="DC14" s="532"/>
      <c r="DD14" s="153"/>
      <c r="DE14" s="153"/>
      <c r="DF14" s="153"/>
      <c r="DG14" s="153"/>
      <c r="DH14" s="153"/>
      <c r="DI14" s="532">
        <v>138</v>
      </c>
      <c r="DJ14" s="532"/>
      <c r="DK14" s="532"/>
      <c r="DL14" s="532"/>
      <c r="DM14" s="532"/>
      <c r="DN14" s="532"/>
      <c r="DO14" s="532"/>
      <c r="DP14" s="532"/>
      <c r="DQ14" s="532"/>
      <c r="DR14" s="153"/>
      <c r="DS14" s="153"/>
      <c r="DT14" s="153"/>
      <c r="DU14" s="153"/>
      <c r="DV14" s="153"/>
      <c r="DW14" s="532">
        <v>118</v>
      </c>
      <c r="DX14" s="532"/>
      <c r="DY14" s="532"/>
      <c r="DZ14" s="532"/>
      <c r="EA14" s="532"/>
      <c r="EB14" s="532"/>
      <c r="EC14" s="532"/>
      <c r="ED14" s="532"/>
      <c r="EE14" s="532"/>
      <c r="EF14" s="153"/>
      <c r="EG14" s="153"/>
      <c r="EH14" s="153"/>
      <c r="EI14" s="153"/>
      <c r="EJ14" s="67"/>
      <c r="ER14" s="90"/>
    </row>
    <row r="15" spans="1:148" ht="12.6" customHeight="1" x14ac:dyDescent="0.15">
      <c r="A15" s="396" t="s">
        <v>200</v>
      </c>
      <c r="B15" s="396"/>
      <c r="C15" s="396"/>
      <c r="D15" s="396"/>
      <c r="E15" s="396"/>
      <c r="F15" s="396"/>
      <c r="G15" s="396"/>
      <c r="H15" s="396"/>
      <c r="I15" s="396"/>
      <c r="J15" s="396"/>
      <c r="K15" s="396"/>
      <c r="L15" s="396"/>
      <c r="M15" s="396"/>
      <c r="N15" s="397"/>
      <c r="O15" s="546">
        <v>1022</v>
      </c>
      <c r="P15" s="547"/>
      <c r="Q15" s="547"/>
      <c r="R15" s="547"/>
      <c r="S15" s="547"/>
      <c r="T15" s="547"/>
      <c r="U15" s="547"/>
      <c r="V15" s="547"/>
      <c r="W15" s="547"/>
      <c r="X15" s="68"/>
      <c r="Y15" s="68"/>
      <c r="Z15" s="68"/>
      <c r="AA15" s="68"/>
      <c r="AB15" s="154"/>
      <c r="AC15" s="532">
        <v>468</v>
      </c>
      <c r="AD15" s="532"/>
      <c r="AE15" s="532"/>
      <c r="AF15" s="532"/>
      <c r="AG15" s="532"/>
      <c r="AH15" s="532"/>
      <c r="AI15" s="532"/>
      <c r="AJ15" s="532"/>
      <c r="AK15" s="532"/>
      <c r="AL15" s="153"/>
      <c r="AM15" s="153"/>
      <c r="AN15" s="153"/>
      <c r="AO15" s="153"/>
      <c r="AP15" s="153"/>
      <c r="AQ15" s="532">
        <v>554</v>
      </c>
      <c r="AR15" s="532"/>
      <c r="AS15" s="532"/>
      <c r="AT15" s="532"/>
      <c r="AU15" s="532"/>
      <c r="AV15" s="532"/>
      <c r="AW15" s="532"/>
      <c r="AX15" s="532"/>
      <c r="AY15" s="532"/>
      <c r="AZ15" s="153"/>
      <c r="BA15" s="153"/>
      <c r="BB15" s="153"/>
      <c r="BC15" s="153"/>
      <c r="BD15" s="153"/>
      <c r="BE15" s="532">
        <v>476</v>
      </c>
      <c r="BF15" s="532"/>
      <c r="BG15" s="532"/>
      <c r="BH15" s="532"/>
      <c r="BI15" s="532"/>
      <c r="BJ15" s="532"/>
      <c r="BK15" s="532"/>
      <c r="BL15" s="532"/>
      <c r="BM15" s="532"/>
      <c r="BN15" s="153"/>
      <c r="BO15" s="153"/>
      <c r="BP15" s="153"/>
      <c r="BQ15" s="153"/>
      <c r="BR15" s="67"/>
      <c r="BS15" s="396" t="s">
        <v>197</v>
      </c>
      <c r="BT15" s="396"/>
      <c r="BU15" s="396"/>
      <c r="BV15" s="396"/>
      <c r="BW15" s="396"/>
      <c r="BX15" s="396"/>
      <c r="BY15" s="396"/>
      <c r="BZ15" s="396"/>
      <c r="CA15" s="396"/>
      <c r="CB15" s="396"/>
      <c r="CC15" s="396"/>
      <c r="CD15" s="396"/>
      <c r="CE15" s="396"/>
      <c r="CF15" s="397"/>
      <c r="CG15" s="532">
        <v>227</v>
      </c>
      <c r="CH15" s="532"/>
      <c r="CI15" s="532"/>
      <c r="CJ15" s="532"/>
      <c r="CK15" s="532"/>
      <c r="CL15" s="532"/>
      <c r="CM15" s="532"/>
      <c r="CN15" s="532"/>
      <c r="CO15" s="532"/>
      <c r="CP15" s="68"/>
      <c r="CQ15" s="68"/>
      <c r="CR15" s="68"/>
      <c r="CS15" s="68"/>
      <c r="CT15" s="154"/>
      <c r="CU15" s="532">
        <v>124</v>
      </c>
      <c r="CV15" s="532"/>
      <c r="CW15" s="532"/>
      <c r="CX15" s="532"/>
      <c r="CY15" s="532"/>
      <c r="CZ15" s="532"/>
      <c r="DA15" s="532"/>
      <c r="DB15" s="532"/>
      <c r="DC15" s="532"/>
      <c r="DD15" s="153"/>
      <c r="DE15" s="153"/>
      <c r="DF15" s="153"/>
      <c r="DG15" s="153"/>
      <c r="DH15" s="153"/>
      <c r="DI15" s="532">
        <v>103</v>
      </c>
      <c r="DJ15" s="532"/>
      <c r="DK15" s="532"/>
      <c r="DL15" s="532"/>
      <c r="DM15" s="532"/>
      <c r="DN15" s="532"/>
      <c r="DO15" s="532"/>
      <c r="DP15" s="532"/>
      <c r="DQ15" s="532"/>
      <c r="DR15" s="153"/>
      <c r="DS15" s="153"/>
      <c r="DT15" s="153"/>
      <c r="DU15" s="153"/>
      <c r="DV15" s="153"/>
      <c r="DW15" s="532">
        <v>91</v>
      </c>
      <c r="DX15" s="532"/>
      <c r="DY15" s="532"/>
      <c r="DZ15" s="532"/>
      <c r="EA15" s="532"/>
      <c r="EB15" s="532"/>
      <c r="EC15" s="532"/>
      <c r="ED15" s="532"/>
      <c r="EE15" s="532"/>
      <c r="EF15" s="153"/>
      <c r="EG15" s="153"/>
      <c r="EH15" s="153"/>
      <c r="EI15" s="153"/>
      <c r="EJ15" s="74"/>
      <c r="ER15" s="90"/>
    </row>
    <row r="16" spans="1:148" ht="12.6" customHeight="1" x14ac:dyDescent="0.15">
      <c r="A16" s="396" t="s">
        <v>198</v>
      </c>
      <c r="B16" s="396"/>
      <c r="C16" s="396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7"/>
      <c r="O16" s="546">
        <v>813</v>
      </c>
      <c r="P16" s="547"/>
      <c r="Q16" s="547"/>
      <c r="R16" s="547"/>
      <c r="S16" s="547"/>
      <c r="T16" s="547"/>
      <c r="U16" s="547"/>
      <c r="V16" s="547"/>
      <c r="W16" s="547"/>
      <c r="X16" s="68"/>
      <c r="Y16" s="68"/>
      <c r="Z16" s="68"/>
      <c r="AA16" s="68"/>
      <c r="AB16" s="154"/>
      <c r="AC16" s="532">
        <v>382</v>
      </c>
      <c r="AD16" s="532"/>
      <c r="AE16" s="532"/>
      <c r="AF16" s="532"/>
      <c r="AG16" s="532"/>
      <c r="AH16" s="532"/>
      <c r="AI16" s="532"/>
      <c r="AJ16" s="532"/>
      <c r="AK16" s="532"/>
      <c r="AL16" s="153"/>
      <c r="AM16" s="153"/>
      <c r="AN16" s="153"/>
      <c r="AO16" s="153"/>
      <c r="AP16" s="153"/>
      <c r="AQ16" s="532">
        <v>431</v>
      </c>
      <c r="AR16" s="532"/>
      <c r="AS16" s="532"/>
      <c r="AT16" s="532"/>
      <c r="AU16" s="532"/>
      <c r="AV16" s="532"/>
      <c r="AW16" s="532"/>
      <c r="AX16" s="532"/>
      <c r="AY16" s="532"/>
      <c r="AZ16" s="153"/>
      <c r="BA16" s="153"/>
      <c r="BB16" s="153"/>
      <c r="BC16" s="153"/>
      <c r="BD16" s="153"/>
      <c r="BE16" s="532">
        <v>394</v>
      </c>
      <c r="BF16" s="532"/>
      <c r="BG16" s="532"/>
      <c r="BH16" s="532"/>
      <c r="BI16" s="532"/>
      <c r="BJ16" s="532"/>
      <c r="BK16" s="532"/>
      <c r="BL16" s="532"/>
      <c r="BM16" s="532"/>
      <c r="BN16" s="153"/>
      <c r="BO16" s="153"/>
      <c r="BP16" s="153"/>
      <c r="BQ16" s="153"/>
      <c r="BR16" s="67"/>
      <c r="BS16" s="396" t="s">
        <v>195</v>
      </c>
      <c r="BT16" s="396"/>
      <c r="BU16" s="396"/>
      <c r="BV16" s="396"/>
      <c r="BW16" s="396"/>
      <c r="BX16" s="396"/>
      <c r="BY16" s="396"/>
      <c r="BZ16" s="396"/>
      <c r="CA16" s="396"/>
      <c r="CB16" s="396"/>
      <c r="CC16" s="396"/>
      <c r="CD16" s="396"/>
      <c r="CE16" s="396"/>
      <c r="CF16" s="397"/>
      <c r="CG16" s="532">
        <v>644</v>
      </c>
      <c r="CH16" s="532"/>
      <c r="CI16" s="532"/>
      <c r="CJ16" s="532"/>
      <c r="CK16" s="532"/>
      <c r="CL16" s="532"/>
      <c r="CM16" s="532"/>
      <c r="CN16" s="532"/>
      <c r="CO16" s="532"/>
      <c r="CP16" s="68"/>
      <c r="CQ16" s="68"/>
      <c r="CR16" s="68"/>
      <c r="CS16" s="68"/>
      <c r="CT16" s="154"/>
      <c r="CU16" s="532">
        <v>334</v>
      </c>
      <c r="CV16" s="532"/>
      <c r="CW16" s="532"/>
      <c r="CX16" s="532"/>
      <c r="CY16" s="532"/>
      <c r="CZ16" s="532"/>
      <c r="DA16" s="532"/>
      <c r="DB16" s="532"/>
      <c r="DC16" s="532"/>
      <c r="DD16" s="65"/>
      <c r="DE16" s="65"/>
      <c r="DF16" s="65"/>
      <c r="DG16" s="65"/>
      <c r="DH16" s="153"/>
      <c r="DI16" s="532">
        <v>310</v>
      </c>
      <c r="DJ16" s="532"/>
      <c r="DK16" s="532"/>
      <c r="DL16" s="532"/>
      <c r="DM16" s="532"/>
      <c r="DN16" s="532"/>
      <c r="DO16" s="532"/>
      <c r="DP16" s="532"/>
      <c r="DQ16" s="532"/>
      <c r="DR16" s="65"/>
      <c r="DS16" s="65"/>
      <c r="DT16" s="65"/>
      <c r="DU16" s="65"/>
      <c r="DV16" s="153"/>
      <c r="DW16" s="532">
        <v>266</v>
      </c>
      <c r="DX16" s="532"/>
      <c r="DY16" s="532"/>
      <c r="DZ16" s="532"/>
      <c r="EA16" s="532"/>
      <c r="EB16" s="532"/>
      <c r="EC16" s="532"/>
      <c r="ED16" s="532"/>
      <c r="EE16" s="532"/>
      <c r="EF16" s="65"/>
      <c r="EG16" s="65"/>
      <c r="EH16" s="65"/>
      <c r="EI16" s="65"/>
      <c r="EJ16" s="67"/>
      <c r="ER16" s="90"/>
    </row>
    <row r="17" spans="1:148" ht="12.6" customHeight="1" x14ac:dyDescent="0.15">
      <c r="A17" s="396" t="s">
        <v>196</v>
      </c>
      <c r="B17" s="396"/>
      <c r="C17" s="396"/>
      <c r="D17" s="396"/>
      <c r="E17" s="396"/>
      <c r="F17" s="396"/>
      <c r="G17" s="396"/>
      <c r="H17" s="396"/>
      <c r="I17" s="396"/>
      <c r="J17" s="396"/>
      <c r="K17" s="396"/>
      <c r="L17" s="396"/>
      <c r="M17" s="396"/>
      <c r="N17" s="397"/>
      <c r="O17" s="546">
        <v>609</v>
      </c>
      <c r="P17" s="547"/>
      <c r="Q17" s="547"/>
      <c r="R17" s="547"/>
      <c r="S17" s="547"/>
      <c r="T17" s="547"/>
      <c r="U17" s="547"/>
      <c r="V17" s="547"/>
      <c r="W17" s="547"/>
      <c r="X17" s="68"/>
      <c r="Y17" s="68"/>
      <c r="Z17" s="68"/>
      <c r="AA17" s="68"/>
      <c r="AB17" s="154"/>
      <c r="AC17" s="532">
        <v>291</v>
      </c>
      <c r="AD17" s="532"/>
      <c r="AE17" s="532"/>
      <c r="AF17" s="532"/>
      <c r="AG17" s="532"/>
      <c r="AH17" s="532"/>
      <c r="AI17" s="532"/>
      <c r="AJ17" s="532"/>
      <c r="AK17" s="532"/>
      <c r="AL17" s="153"/>
      <c r="AM17" s="153"/>
      <c r="AN17" s="153"/>
      <c r="AO17" s="153"/>
      <c r="AP17" s="153"/>
      <c r="AQ17" s="532">
        <v>318</v>
      </c>
      <c r="AR17" s="532"/>
      <c r="AS17" s="532"/>
      <c r="AT17" s="532"/>
      <c r="AU17" s="532"/>
      <c r="AV17" s="532"/>
      <c r="AW17" s="532"/>
      <c r="AX17" s="532"/>
      <c r="AY17" s="532"/>
      <c r="AZ17" s="153"/>
      <c r="BA17" s="153"/>
      <c r="BB17" s="153"/>
      <c r="BC17" s="153"/>
      <c r="BD17" s="153"/>
      <c r="BE17" s="532">
        <v>303</v>
      </c>
      <c r="BF17" s="532"/>
      <c r="BG17" s="532"/>
      <c r="BH17" s="532"/>
      <c r="BI17" s="532"/>
      <c r="BJ17" s="532"/>
      <c r="BK17" s="532"/>
      <c r="BL17" s="532"/>
      <c r="BM17" s="532"/>
      <c r="BN17" s="153"/>
      <c r="BO17" s="153"/>
      <c r="BP17" s="153"/>
      <c r="BQ17" s="153"/>
      <c r="BR17" s="67"/>
      <c r="BS17" s="396" t="s">
        <v>193</v>
      </c>
      <c r="BT17" s="396"/>
      <c r="BU17" s="396"/>
      <c r="BV17" s="396"/>
      <c r="BW17" s="396"/>
      <c r="BX17" s="396"/>
      <c r="BY17" s="396"/>
      <c r="BZ17" s="396"/>
      <c r="CA17" s="396"/>
      <c r="CB17" s="396"/>
      <c r="CC17" s="396"/>
      <c r="CD17" s="396"/>
      <c r="CE17" s="396"/>
      <c r="CF17" s="397"/>
      <c r="CG17" s="532">
        <v>316</v>
      </c>
      <c r="CH17" s="532"/>
      <c r="CI17" s="532"/>
      <c r="CJ17" s="532"/>
      <c r="CK17" s="532"/>
      <c r="CL17" s="532"/>
      <c r="CM17" s="532"/>
      <c r="CN17" s="532"/>
      <c r="CO17" s="532"/>
      <c r="CP17" s="154"/>
      <c r="CQ17" s="154"/>
      <c r="CR17" s="154"/>
      <c r="CS17" s="154"/>
      <c r="CT17" s="154"/>
      <c r="CU17" s="532">
        <v>153</v>
      </c>
      <c r="CV17" s="532"/>
      <c r="CW17" s="532"/>
      <c r="CX17" s="532"/>
      <c r="CY17" s="532"/>
      <c r="CZ17" s="532"/>
      <c r="DA17" s="532"/>
      <c r="DB17" s="532"/>
      <c r="DC17" s="532"/>
      <c r="DD17" s="153"/>
      <c r="DE17" s="153"/>
      <c r="DF17" s="153"/>
      <c r="DG17" s="153"/>
      <c r="DH17" s="153"/>
      <c r="DI17" s="532">
        <v>163</v>
      </c>
      <c r="DJ17" s="532"/>
      <c r="DK17" s="532"/>
      <c r="DL17" s="532"/>
      <c r="DM17" s="532"/>
      <c r="DN17" s="532"/>
      <c r="DO17" s="532"/>
      <c r="DP17" s="532"/>
      <c r="DQ17" s="532"/>
      <c r="DR17" s="153"/>
      <c r="DS17" s="153"/>
      <c r="DT17" s="153"/>
      <c r="DU17" s="153"/>
      <c r="DV17" s="153"/>
      <c r="DW17" s="532">
        <v>137</v>
      </c>
      <c r="DX17" s="532"/>
      <c r="DY17" s="532"/>
      <c r="DZ17" s="532"/>
      <c r="EA17" s="532"/>
      <c r="EB17" s="532"/>
      <c r="EC17" s="532"/>
      <c r="ED17" s="532"/>
      <c r="EE17" s="532"/>
      <c r="EF17" s="153"/>
      <c r="EG17" s="153"/>
      <c r="EH17" s="153"/>
      <c r="EI17" s="153"/>
      <c r="EJ17" s="67"/>
      <c r="ER17" s="90"/>
    </row>
    <row r="18" spans="1:148" ht="12.6" customHeight="1" x14ac:dyDescent="0.15">
      <c r="A18" s="396" t="s">
        <v>194</v>
      </c>
      <c r="B18" s="396"/>
      <c r="C18" s="396"/>
      <c r="D18" s="396"/>
      <c r="E18" s="396"/>
      <c r="F18" s="396"/>
      <c r="G18" s="396"/>
      <c r="H18" s="396"/>
      <c r="I18" s="396"/>
      <c r="J18" s="396"/>
      <c r="K18" s="396"/>
      <c r="L18" s="396"/>
      <c r="M18" s="396"/>
      <c r="N18" s="397"/>
      <c r="O18" s="546">
        <v>292</v>
      </c>
      <c r="P18" s="547"/>
      <c r="Q18" s="547"/>
      <c r="R18" s="547"/>
      <c r="S18" s="547"/>
      <c r="T18" s="547"/>
      <c r="U18" s="547"/>
      <c r="V18" s="547"/>
      <c r="W18" s="547"/>
      <c r="X18" s="68"/>
      <c r="Y18" s="68"/>
      <c r="Z18" s="68"/>
      <c r="AA18" s="68"/>
      <c r="AB18" s="154"/>
      <c r="AC18" s="532">
        <v>129</v>
      </c>
      <c r="AD18" s="532"/>
      <c r="AE18" s="532"/>
      <c r="AF18" s="532"/>
      <c r="AG18" s="532"/>
      <c r="AH18" s="532"/>
      <c r="AI18" s="532"/>
      <c r="AJ18" s="532"/>
      <c r="AK18" s="532"/>
      <c r="AL18" s="153"/>
      <c r="AM18" s="153"/>
      <c r="AN18" s="153"/>
      <c r="AO18" s="153"/>
      <c r="AP18" s="153"/>
      <c r="AQ18" s="532">
        <v>163</v>
      </c>
      <c r="AR18" s="532"/>
      <c r="AS18" s="532"/>
      <c r="AT18" s="532"/>
      <c r="AU18" s="532"/>
      <c r="AV18" s="532"/>
      <c r="AW18" s="532"/>
      <c r="AX18" s="532"/>
      <c r="AY18" s="532"/>
      <c r="AZ18" s="153"/>
      <c r="BA18" s="153"/>
      <c r="BB18" s="153"/>
      <c r="BC18" s="153"/>
      <c r="BD18" s="153"/>
      <c r="BE18" s="532">
        <v>147</v>
      </c>
      <c r="BF18" s="532"/>
      <c r="BG18" s="532"/>
      <c r="BH18" s="532"/>
      <c r="BI18" s="532"/>
      <c r="BJ18" s="532"/>
      <c r="BK18" s="532"/>
      <c r="BL18" s="532"/>
      <c r="BM18" s="532"/>
      <c r="BN18" s="153"/>
      <c r="BO18" s="153"/>
      <c r="BP18" s="153"/>
      <c r="BQ18" s="153"/>
      <c r="BR18" s="67"/>
      <c r="BS18" s="396" t="s">
        <v>191</v>
      </c>
      <c r="BT18" s="396"/>
      <c r="BU18" s="396"/>
      <c r="BV18" s="396"/>
      <c r="BW18" s="396"/>
      <c r="BX18" s="396"/>
      <c r="BY18" s="396"/>
      <c r="BZ18" s="396"/>
      <c r="CA18" s="396"/>
      <c r="CB18" s="396"/>
      <c r="CC18" s="396"/>
      <c r="CD18" s="396"/>
      <c r="CE18" s="396"/>
      <c r="CF18" s="397"/>
      <c r="CG18" s="532">
        <v>329</v>
      </c>
      <c r="CH18" s="532"/>
      <c r="CI18" s="532"/>
      <c r="CJ18" s="532"/>
      <c r="CK18" s="532"/>
      <c r="CL18" s="532"/>
      <c r="CM18" s="532"/>
      <c r="CN18" s="532"/>
      <c r="CO18" s="532"/>
      <c r="CP18" s="68"/>
      <c r="CQ18" s="68"/>
      <c r="CR18" s="68"/>
      <c r="CS18" s="68"/>
      <c r="CT18" s="154"/>
      <c r="CU18" s="532">
        <v>153</v>
      </c>
      <c r="CV18" s="532"/>
      <c r="CW18" s="532"/>
      <c r="CX18" s="532"/>
      <c r="CY18" s="532"/>
      <c r="CZ18" s="532"/>
      <c r="DA18" s="532"/>
      <c r="DB18" s="532"/>
      <c r="DC18" s="532"/>
      <c r="DD18" s="153"/>
      <c r="DE18" s="153"/>
      <c r="DF18" s="153"/>
      <c r="DG18" s="153"/>
      <c r="DH18" s="153"/>
      <c r="DI18" s="532">
        <v>176</v>
      </c>
      <c r="DJ18" s="532"/>
      <c r="DK18" s="532"/>
      <c r="DL18" s="532"/>
      <c r="DM18" s="532"/>
      <c r="DN18" s="532"/>
      <c r="DO18" s="532"/>
      <c r="DP18" s="532"/>
      <c r="DQ18" s="532"/>
      <c r="DR18" s="153"/>
      <c r="DS18" s="153"/>
      <c r="DT18" s="153"/>
      <c r="DU18" s="153"/>
      <c r="DV18" s="153"/>
      <c r="DW18" s="532">
        <v>152</v>
      </c>
      <c r="DX18" s="532"/>
      <c r="DY18" s="532"/>
      <c r="DZ18" s="532"/>
      <c r="EA18" s="532"/>
      <c r="EB18" s="532"/>
      <c r="EC18" s="532"/>
      <c r="ED18" s="532"/>
      <c r="EE18" s="532"/>
      <c r="EF18" s="153"/>
      <c r="EG18" s="153"/>
      <c r="EH18" s="153"/>
      <c r="EI18" s="153"/>
      <c r="EJ18" s="67"/>
      <c r="ER18" s="90"/>
    </row>
    <row r="19" spans="1:148" ht="12.6" customHeight="1" x14ac:dyDescent="0.15">
      <c r="A19" s="396" t="s">
        <v>192</v>
      </c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7"/>
      <c r="O19" s="546">
        <v>686</v>
      </c>
      <c r="P19" s="547"/>
      <c r="Q19" s="547"/>
      <c r="R19" s="547"/>
      <c r="S19" s="547"/>
      <c r="T19" s="547"/>
      <c r="U19" s="547"/>
      <c r="V19" s="547"/>
      <c r="W19" s="547"/>
      <c r="X19" s="68"/>
      <c r="Y19" s="68"/>
      <c r="Z19" s="68"/>
      <c r="AA19" s="68"/>
      <c r="AB19" s="154"/>
      <c r="AC19" s="532">
        <v>332</v>
      </c>
      <c r="AD19" s="532"/>
      <c r="AE19" s="532"/>
      <c r="AF19" s="532"/>
      <c r="AG19" s="532"/>
      <c r="AH19" s="532"/>
      <c r="AI19" s="532"/>
      <c r="AJ19" s="532"/>
      <c r="AK19" s="532"/>
      <c r="AL19" s="153"/>
      <c r="AM19" s="153"/>
      <c r="AN19" s="153"/>
      <c r="AO19" s="153"/>
      <c r="AP19" s="153"/>
      <c r="AQ19" s="532">
        <v>354</v>
      </c>
      <c r="AR19" s="532"/>
      <c r="AS19" s="532"/>
      <c r="AT19" s="532"/>
      <c r="AU19" s="532"/>
      <c r="AV19" s="532"/>
      <c r="AW19" s="532"/>
      <c r="AX19" s="532"/>
      <c r="AY19" s="532"/>
      <c r="AZ19" s="153"/>
      <c r="BA19" s="153"/>
      <c r="BB19" s="153"/>
      <c r="BC19" s="153"/>
      <c r="BD19" s="153"/>
      <c r="BE19" s="532">
        <v>338</v>
      </c>
      <c r="BF19" s="532"/>
      <c r="BG19" s="532"/>
      <c r="BH19" s="532"/>
      <c r="BI19" s="532"/>
      <c r="BJ19" s="532"/>
      <c r="BK19" s="532"/>
      <c r="BL19" s="532"/>
      <c r="BM19" s="532"/>
      <c r="BN19" s="153"/>
      <c r="BO19" s="153"/>
      <c r="BP19" s="153"/>
      <c r="BQ19" s="153"/>
      <c r="BR19" s="67"/>
      <c r="BS19" s="396" t="s">
        <v>189</v>
      </c>
      <c r="BT19" s="396"/>
      <c r="BU19" s="396"/>
      <c r="BV19" s="396"/>
      <c r="BW19" s="396"/>
      <c r="BX19" s="396"/>
      <c r="BY19" s="396"/>
      <c r="BZ19" s="396"/>
      <c r="CA19" s="396"/>
      <c r="CB19" s="396"/>
      <c r="CC19" s="396"/>
      <c r="CD19" s="396"/>
      <c r="CE19" s="396"/>
      <c r="CF19" s="397"/>
      <c r="CG19" s="532">
        <v>111</v>
      </c>
      <c r="CH19" s="532"/>
      <c r="CI19" s="532"/>
      <c r="CJ19" s="532"/>
      <c r="CK19" s="532"/>
      <c r="CL19" s="532"/>
      <c r="CM19" s="532"/>
      <c r="CN19" s="532"/>
      <c r="CO19" s="532"/>
      <c r="CP19" s="68"/>
      <c r="CQ19" s="68"/>
      <c r="CR19" s="68"/>
      <c r="CS19" s="68"/>
      <c r="CT19" s="154"/>
      <c r="CU19" s="532">
        <v>54</v>
      </c>
      <c r="CV19" s="532"/>
      <c r="CW19" s="532"/>
      <c r="CX19" s="532"/>
      <c r="CY19" s="532"/>
      <c r="CZ19" s="532"/>
      <c r="DA19" s="532"/>
      <c r="DB19" s="532"/>
      <c r="DC19" s="532"/>
      <c r="DD19" s="153"/>
      <c r="DE19" s="153"/>
      <c r="DF19" s="153"/>
      <c r="DG19" s="153"/>
      <c r="DH19" s="153"/>
      <c r="DI19" s="532">
        <v>57</v>
      </c>
      <c r="DJ19" s="532"/>
      <c r="DK19" s="532"/>
      <c r="DL19" s="532"/>
      <c r="DM19" s="532"/>
      <c r="DN19" s="532"/>
      <c r="DO19" s="532"/>
      <c r="DP19" s="532"/>
      <c r="DQ19" s="532"/>
      <c r="DR19" s="153"/>
      <c r="DS19" s="153"/>
      <c r="DT19" s="153"/>
      <c r="DU19" s="153"/>
      <c r="DV19" s="153"/>
      <c r="DW19" s="532">
        <v>41</v>
      </c>
      <c r="DX19" s="532"/>
      <c r="DY19" s="532"/>
      <c r="DZ19" s="532"/>
      <c r="EA19" s="532"/>
      <c r="EB19" s="532"/>
      <c r="EC19" s="532"/>
      <c r="ED19" s="532"/>
      <c r="EE19" s="532"/>
      <c r="EF19" s="153"/>
      <c r="EG19" s="153"/>
      <c r="EH19" s="153"/>
      <c r="EI19" s="153"/>
      <c r="EJ19" s="67"/>
      <c r="ER19" s="90"/>
    </row>
    <row r="20" spans="1:148" ht="12.6" customHeight="1" x14ac:dyDescent="0.15">
      <c r="A20" s="396" t="s">
        <v>190</v>
      </c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7"/>
      <c r="O20" s="546">
        <v>752</v>
      </c>
      <c r="P20" s="547"/>
      <c r="Q20" s="547"/>
      <c r="R20" s="547"/>
      <c r="S20" s="547"/>
      <c r="T20" s="547"/>
      <c r="U20" s="547"/>
      <c r="V20" s="547"/>
      <c r="W20" s="547"/>
      <c r="X20" s="68"/>
      <c r="Y20" s="68"/>
      <c r="Z20" s="68"/>
      <c r="AA20" s="68"/>
      <c r="AB20" s="154"/>
      <c r="AC20" s="532">
        <v>354</v>
      </c>
      <c r="AD20" s="532"/>
      <c r="AE20" s="532"/>
      <c r="AF20" s="532"/>
      <c r="AG20" s="532"/>
      <c r="AH20" s="532"/>
      <c r="AI20" s="532"/>
      <c r="AJ20" s="532"/>
      <c r="AK20" s="532"/>
      <c r="AL20" s="153"/>
      <c r="AM20" s="153"/>
      <c r="AN20" s="153"/>
      <c r="AO20" s="153"/>
      <c r="AP20" s="153"/>
      <c r="AQ20" s="532">
        <v>398</v>
      </c>
      <c r="AR20" s="532"/>
      <c r="AS20" s="532"/>
      <c r="AT20" s="532"/>
      <c r="AU20" s="532"/>
      <c r="AV20" s="532"/>
      <c r="AW20" s="532"/>
      <c r="AX20" s="532"/>
      <c r="AY20" s="532"/>
      <c r="AZ20" s="153"/>
      <c r="BA20" s="153"/>
      <c r="BB20" s="153"/>
      <c r="BC20" s="153"/>
      <c r="BD20" s="153"/>
      <c r="BE20" s="532">
        <v>375</v>
      </c>
      <c r="BF20" s="532"/>
      <c r="BG20" s="532"/>
      <c r="BH20" s="532"/>
      <c r="BI20" s="532"/>
      <c r="BJ20" s="532"/>
      <c r="BK20" s="532"/>
      <c r="BL20" s="532"/>
      <c r="BM20" s="532"/>
      <c r="BN20" s="153"/>
      <c r="BO20" s="153"/>
      <c r="BP20" s="153"/>
      <c r="BQ20" s="153"/>
      <c r="BR20" s="67"/>
      <c r="BS20" s="396" t="s">
        <v>187</v>
      </c>
      <c r="BT20" s="396"/>
      <c r="BU20" s="396"/>
      <c r="BV20" s="396"/>
      <c r="BW20" s="396"/>
      <c r="BX20" s="396"/>
      <c r="BY20" s="396"/>
      <c r="BZ20" s="396"/>
      <c r="CA20" s="396"/>
      <c r="CB20" s="396"/>
      <c r="CC20" s="396"/>
      <c r="CD20" s="396"/>
      <c r="CE20" s="396"/>
      <c r="CF20" s="397"/>
      <c r="CG20" s="532">
        <v>34</v>
      </c>
      <c r="CH20" s="532"/>
      <c r="CI20" s="532"/>
      <c r="CJ20" s="532"/>
      <c r="CK20" s="532"/>
      <c r="CL20" s="532"/>
      <c r="CM20" s="532"/>
      <c r="CN20" s="532"/>
      <c r="CO20" s="532"/>
      <c r="CP20" s="68"/>
      <c r="CQ20" s="68"/>
      <c r="CR20" s="68"/>
      <c r="CS20" s="68"/>
      <c r="CT20" s="154"/>
      <c r="CU20" s="532">
        <v>16</v>
      </c>
      <c r="CV20" s="532"/>
      <c r="CW20" s="532"/>
      <c r="CX20" s="532"/>
      <c r="CY20" s="532"/>
      <c r="CZ20" s="532"/>
      <c r="DA20" s="532"/>
      <c r="DB20" s="532"/>
      <c r="DC20" s="532"/>
      <c r="DD20" s="153"/>
      <c r="DE20" s="153"/>
      <c r="DF20" s="153"/>
      <c r="DG20" s="153"/>
      <c r="DH20" s="153"/>
      <c r="DI20" s="532">
        <v>18</v>
      </c>
      <c r="DJ20" s="532"/>
      <c r="DK20" s="532"/>
      <c r="DL20" s="532"/>
      <c r="DM20" s="532"/>
      <c r="DN20" s="532"/>
      <c r="DO20" s="532"/>
      <c r="DP20" s="532"/>
      <c r="DQ20" s="532"/>
      <c r="DR20" s="153"/>
      <c r="DS20" s="153"/>
      <c r="DT20" s="153"/>
      <c r="DU20" s="153"/>
      <c r="DV20" s="153"/>
      <c r="DW20" s="532">
        <v>16</v>
      </c>
      <c r="DX20" s="532"/>
      <c r="DY20" s="532"/>
      <c r="DZ20" s="532"/>
      <c r="EA20" s="532"/>
      <c r="EB20" s="532"/>
      <c r="EC20" s="532"/>
      <c r="ED20" s="532"/>
      <c r="EE20" s="532"/>
      <c r="EF20" s="153"/>
      <c r="EG20" s="153"/>
      <c r="EH20" s="153"/>
      <c r="EI20" s="153"/>
      <c r="EJ20" s="67"/>
      <c r="ER20" s="90"/>
    </row>
    <row r="21" spans="1:148" ht="12.6" customHeight="1" x14ac:dyDescent="0.15">
      <c r="A21" s="396" t="s">
        <v>188</v>
      </c>
      <c r="B21" s="396"/>
      <c r="C21" s="396"/>
      <c r="D21" s="396"/>
      <c r="E21" s="396"/>
      <c r="F21" s="396"/>
      <c r="G21" s="396"/>
      <c r="H21" s="396"/>
      <c r="I21" s="396"/>
      <c r="J21" s="396"/>
      <c r="K21" s="396"/>
      <c r="L21" s="396"/>
      <c r="M21" s="396"/>
      <c r="N21" s="397"/>
      <c r="O21" s="546">
        <v>224</v>
      </c>
      <c r="P21" s="547"/>
      <c r="Q21" s="547"/>
      <c r="R21" s="547"/>
      <c r="S21" s="547"/>
      <c r="T21" s="547"/>
      <c r="U21" s="547"/>
      <c r="V21" s="547"/>
      <c r="W21" s="547"/>
      <c r="X21" s="68"/>
      <c r="Y21" s="68"/>
      <c r="Z21" s="68"/>
      <c r="AA21" s="68"/>
      <c r="AB21" s="154"/>
      <c r="AC21" s="532">
        <v>109</v>
      </c>
      <c r="AD21" s="532"/>
      <c r="AE21" s="532"/>
      <c r="AF21" s="532"/>
      <c r="AG21" s="532"/>
      <c r="AH21" s="532"/>
      <c r="AI21" s="532"/>
      <c r="AJ21" s="532"/>
      <c r="AK21" s="532"/>
      <c r="AL21" s="153"/>
      <c r="AM21" s="153"/>
      <c r="AN21" s="153"/>
      <c r="AO21" s="153"/>
      <c r="AP21" s="153"/>
      <c r="AQ21" s="532">
        <v>115</v>
      </c>
      <c r="AR21" s="532"/>
      <c r="AS21" s="532"/>
      <c r="AT21" s="532"/>
      <c r="AU21" s="532"/>
      <c r="AV21" s="532"/>
      <c r="AW21" s="532"/>
      <c r="AX21" s="532"/>
      <c r="AY21" s="532"/>
      <c r="AZ21" s="153"/>
      <c r="BA21" s="153"/>
      <c r="BB21" s="153"/>
      <c r="BC21" s="153"/>
      <c r="BD21" s="153"/>
      <c r="BE21" s="532">
        <v>124</v>
      </c>
      <c r="BF21" s="532"/>
      <c r="BG21" s="532"/>
      <c r="BH21" s="532"/>
      <c r="BI21" s="532"/>
      <c r="BJ21" s="532"/>
      <c r="BK21" s="532"/>
      <c r="BL21" s="532"/>
      <c r="BM21" s="532"/>
      <c r="BN21" s="153"/>
      <c r="BO21" s="153"/>
      <c r="BP21" s="153"/>
      <c r="BQ21" s="153"/>
      <c r="BR21" s="67"/>
      <c r="BS21" s="396" t="s">
        <v>185</v>
      </c>
      <c r="BT21" s="396"/>
      <c r="BU21" s="396"/>
      <c r="BV21" s="396"/>
      <c r="BW21" s="396"/>
      <c r="BX21" s="396"/>
      <c r="BY21" s="396"/>
      <c r="BZ21" s="396"/>
      <c r="CA21" s="396"/>
      <c r="CB21" s="396"/>
      <c r="CC21" s="396"/>
      <c r="CD21" s="396"/>
      <c r="CE21" s="396"/>
      <c r="CF21" s="397"/>
      <c r="CG21" s="532">
        <v>608</v>
      </c>
      <c r="CH21" s="532"/>
      <c r="CI21" s="532"/>
      <c r="CJ21" s="532"/>
      <c r="CK21" s="532"/>
      <c r="CL21" s="532"/>
      <c r="CM21" s="532"/>
      <c r="CN21" s="532"/>
      <c r="CO21" s="532"/>
      <c r="CP21" s="68"/>
      <c r="CQ21" s="68"/>
      <c r="CR21" s="68"/>
      <c r="CS21" s="68"/>
      <c r="CT21" s="154"/>
      <c r="CU21" s="532">
        <v>305</v>
      </c>
      <c r="CV21" s="532"/>
      <c r="CW21" s="532"/>
      <c r="CX21" s="532"/>
      <c r="CY21" s="532"/>
      <c r="CZ21" s="532"/>
      <c r="DA21" s="532"/>
      <c r="DB21" s="532"/>
      <c r="DC21" s="532"/>
      <c r="DD21" s="153"/>
      <c r="DE21" s="153"/>
      <c r="DF21" s="153"/>
      <c r="DG21" s="153"/>
      <c r="DH21" s="153"/>
      <c r="DI21" s="532">
        <v>303</v>
      </c>
      <c r="DJ21" s="532"/>
      <c r="DK21" s="532"/>
      <c r="DL21" s="532"/>
      <c r="DM21" s="532"/>
      <c r="DN21" s="532"/>
      <c r="DO21" s="532"/>
      <c r="DP21" s="532"/>
      <c r="DQ21" s="532"/>
      <c r="DR21" s="153"/>
      <c r="DS21" s="153"/>
      <c r="DT21" s="153"/>
      <c r="DU21" s="153"/>
      <c r="DV21" s="153"/>
      <c r="DW21" s="532">
        <v>310</v>
      </c>
      <c r="DX21" s="532"/>
      <c r="DY21" s="532"/>
      <c r="DZ21" s="532"/>
      <c r="EA21" s="532"/>
      <c r="EB21" s="532"/>
      <c r="EC21" s="532"/>
      <c r="ED21" s="532"/>
      <c r="EE21" s="532"/>
      <c r="EF21" s="153"/>
      <c r="EG21" s="153"/>
      <c r="EH21" s="153"/>
      <c r="EI21" s="153"/>
      <c r="EJ21" s="67"/>
      <c r="ER21" s="90"/>
    </row>
    <row r="22" spans="1:148" ht="12.6" customHeight="1" x14ac:dyDescent="0.15">
      <c r="A22" s="396" t="s">
        <v>186</v>
      </c>
      <c r="B22" s="396"/>
      <c r="C22" s="396"/>
      <c r="D22" s="396"/>
      <c r="E22" s="396"/>
      <c r="F22" s="396"/>
      <c r="G22" s="396"/>
      <c r="H22" s="396"/>
      <c r="I22" s="396"/>
      <c r="J22" s="396"/>
      <c r="K22" s="396"/>
      <c r="L22" s="396"/>
      <c r="M22" s="396"/>
      <c r="N22" s="397"/>
      <c r="O22" s="546">
        <v>276</v>
      </c>
      <c r="P22" s="547"/>
      <c r="Q22" s="547"/>
      <c r="R22" s="547"/>
      <c r="S22" s="547"/>
      <c r="T22" s="547"/>
      <c r="U22" s="547"/>
      <c r="V22" s="547"/>
      <c r="W22" s="547"/>
      <c r="X22" s="68"/>
      <c r="Y22" s="68"/>
      <c r="Z22" s="68"/>
      <c r="AA22" s="68"/>
      <c r="AB22" s="154"/>
      <c r="AC22" s="532">
        <v>133</v>
      </c>
      <c r="AD22" s="532"/>
      <c r="AE22" s="532"/>
      <c r="AF22" s="532"/>
      <c r="AG22" s="532"/>
      <c r="AH22" s="532"/>
      <c r="AI22" s="532"/>
      <c r="AJ22" s="532"/>
      <c r="AK22" s="532"/>
      <c r="AL22" s="153"/>
      <c r="AM22" s="153"/>
      <c r="AN22" s="153"/>
      <c r="AO22" s="153"/>
      <c r="AP22" s="153"/>
      <c r="AQ22" s="532">
        <v>143</v>
      </c>
      <c r="AR22" s="532"/>
      <c r="AS22" s="532"/>
      <c r="AT22" s="532"/>
      <c r="AU22" s="532"/>
      <c r="AV22" s="532"/>
      <c r="AW22" s="532"/>
      <c r="AX22" s="532"/>
      <c r="AY22" s="532"/>
      <c r="AZ22" s="153"/>
      <c r="BA22" s="153"/>
      <c r="BB22" s="153"/>
      <c r="BC22" s="153"/>
      <c r="BD22" s="153"/>
      <c r="BE22" s="532">
        <v>133</v>
      </c>
      <c r="BF22" s="532"/>
      <c r="BG22" s="532"/>
      <c r="BH22" s="532"/>
      <c r="BI22" s="532"/>
      <c r="BJ22" s="532"/>
      <c r="BK22" s="532"/>
      <c r="BL22" s="532"/>
      <c r="BM22" s="532"/>
      <c r="BN22" s="153"/>
      <c r="BO22" s="153"/>
      <c r="BP22" s="153"/>
      <c r="BQ22" s="153"/>
      <c r="BR22" s="67"/>
      <c r="BS22" s="396" t="s">
        <v>183</v>
      </c>
      <c r="BT22" s="396"/>
      <c r="BU22" s="396"/>
      <c r="BV22" s="396"/>
      <c r="BW22" s="396"/>
      <c r="BX22" s="396"/>
      <c r="BY22" s="396"/>
      <c r="BZ22" s="396"/>
      <c r="CA22" s="396"/>
      <c r="CB22" s="396"/>
      <c r="CC22" s="396"/>
      <c r="CD22" s="396"/>
      <c r="CE22" s="396"/>
      <c r="CF22" s="397"/>
      <c r="CG22" s="532">
        <v>1174</v>
      </c>
      <c r="CH22" s="532"/>
      <c r="CI22" s="532"/>
      <c r="CJ22" s="532"/>
      <c r="CK22" s="532"/>
      <c r="CL22" s="532"/>
      <c r="CM22" s="532"/>
      <c r="CN22" s="532"/>
      <c r="CO22" s="532"/>
      <c r="CP22" s="68"/>
      <c r="CQ22" s="68"/>
      <c r="CR22" s="68"/>
      <c r="CS22" s="68"/>
      <c r="CT22" s="154"/>
      <c r="CU22" s="532">
        <v>591</v>
      </c>
      <c r="CV22" s="532"/>
      <c r="CW22" s="532"/>
      <c r="CX22" s="532"/>
      <c r="CY22" s="532"/>
      <c r="CZ22" s="532"/>
      <c r="DA22" s="532"/>
      <c r="DB22" s="532"/>
      <c r="DC22" s="532"/>
      <c r="DD22" s="153"/>
      <c r="DE22" s="153"/>
      <c r="DF22" s="153"/>
      <c r="DG22" s="153"/>
      <c r="DH22" s="153"/>
      <c r="DI22" s="532">
        <v>583</v>
      </c>
      <c r="DJ22" s="532"/>
      <c r="DK22" s="532"/>
      <c r="DL22" s="532"/>
      <c r="DM22" s="532"/>
      <c r="DN22" s="532"/>
      <c r="DO22" s="532"/>
      <c r="DP22" s="532"/>
      <c r="DQ22" s="532"/>
      <c r="DR22" s="153"/>
      <c r="DS22" s="153"/>
      <c r="DT22" s="153"/>
      <c r="DU22" s="153"/>
      <c r="DV22" s="153"/>
      <c r="DW22" s="532">
        <v>617</v>
      </c>
      <c r="DX22" s="532"/>
      <c r="DY22" s="532"/>
      <c r="DZ22" s="532"/>
      <c r="EA22" s="532"/>
      <c r="EB22" s="532"/>
      <c r="EC22" s="532"/>
      <c r="ED22" s="532"/>
      <c r="EE22" s="532"/>
      <c r="EF22" s="153"/>
      <c r="EG22" s="153"/>
      <c r="EH22" s="153"/>
      <c r="EI22" s="153"/>
      <c r="EJ22" s="67"/>
      <c r="ER22" s="90"/>
    </row>
    <row r="23" spans="1:148" ht="12.6" customHeight="1" x14ac:dyDescent="0.15">
      <c r="A23" s="396" t="s">
        <v>184</v>
      </c>
      <c r="B23" s="396"/>
      <c r="C23" s="396"/>
      <c r="D23" s="396"/>
      <c r="E23" s="396"/>
      <c r="F23" s="396"/>
      <c r="G23" s="396"/>
      <c r="H23" s="396"/>
      <c r="I23" s="396"/>
      <c r="J23" s="396"/>
      <c r="K23" s="396"/>
      <c r="L23" s="396"/>
      <c r="M23" s="396"/>
      <c r="N23" s="397"/>
      <c r="O23" s="546">
        <v>1486</v>
      </c>
      <c r="P23" s="547"/>
      <c r="Q23" s="547"/>
      <c r="R23" s="547"/>
      <c r="S23" s="547"/>
      <c r="T23" s="547"/>
      <c r="U23" s="547"/>
      <c r="V23" s="547"/>
      <c r="W23" s="547"/>
      <c r="X23" s="68"/>
      <c r="Y23" s="68"/>
      <c r="Z23" s="68"/>
      <c r="AA23" s="68"/>
      <c r="AB23" s="154"/>
      <c r="AC23" s="532">
        <v>724</v>
      </c>
      <c r="AD23" s="532"/>
      <c r="AE23" s="532"/>
      <c r="AF23" s="532"/>
      <c r="AG23" s="532"/>
      <c r="AH23" s="532"/>
      <c r="AI23" s="532"/>
      <c r="AJ23" s="532"/>
      <c r="AK23" s="532"/>
      <c r="AL23" s="153"/>
      <c r="AM23" s="153"/>
      <c r="AN23" s="153"/>
      <c r="AO23" s="153"/>
      <c r="AP23" s="153"/>
      <c r="AQ23" s="532">
        <v>762</v>
      </c>
      <c r="AR23" s="532"/>
      <c r="AS23" s="532"/>
      <c r="AT23" s="532"/>
      <c r="AU23" s="532"/>
      <c r="AV23" s="532"/>
      <c r="AW23" s="532"/>
      <c r="AX23" s="532"/>
      <c r="AY23" s="532"/>
      <c r="AZ23" s="153"/>
      <c r="BA23" s="153"/>
      <c r="BB23" s="153"/>
      <c r="BC23" s="153"/>
      <c r="BD23" s="153"/>
      <c r="BE23" s="532">
        <v>698</v>
      </c>
      <c r="BF23" s="532"/>
      <c r="BG23" s="532"/>
      <c r="BH23" s="532"/>
      <c r="BI23" s="532"/>
      <c r="BJ23" s="532"/>
      <c r="BK23" s="532"/>
      <c r="BL23" s="532"/>
      <c r="BM23" s="532"/>
      <c r="BN23" s="153"/>
      <c r="BO23" s="153"/>
      <c r="BP23" s="153"/>
      <c r="BQ23" s="153"/>
      <c r="BR23" s="67"/>
      <c r="BS23" s="396" t="s">
        <v>181</v>
      </c>
      <c r="BT23" s="396"/>
      <c r="BU23" s="396"/>
      <c r="BV23" s="396"/>
      <c r="BW23" s="396"/>
      <c r="BX23" s="396"/>
      <c r="BY23" s="396"/>
      <c r="BZ23" s="396"/>
      <c r="CA23" s="396"/>
      <c r="CB23" s="396"/>
      <c r="CC23" s="396"/>
      <c r="CD23" s="396"/>
      <c r="CE23" s="396"/>
      <c r="CF23" s="397"/>
      <c r="CG23" s="532">
        <v>1151</v>
      </c>
      <c r="CH23" s="532"/>
      <c r="CI23" s="532"/>
      <c r="CJ23" s="532"/>
      <c r="CK23" s="532"/>
      <c r="CL23" s="532"/>
      <c r="CM23" s="532"/>
      <c r="CN23" s="532"/>
      <c r="CO23" s="532"/>
      <c r="CP23" s="68"/>
      <c r="CQ23" s="68"/>
      <c r="CR23" s="68"/>
      <c r="CS23" s="68"/>
      <c r="CT23" s="154"/>
      <c r="CU23" s="532">
        <v>588</v>
      </c>
      <c r="CV23" s="532"/>
      <c r="CW23" s="532"/>
      <c r="CX23" s="532"/>
      <c r="CY23" s="532"/>
      <c r="CZ23" s="532"/>
      <c r="DA23" s="532"/>
      <c r="DB23" s="532"/>
      <c r="DC23" s="532"/>
      <c r="DD23" s="153"/>
      <c r="DE23" s="153"/>
      <c r="DF23" s="153"/>
      <c r="DG23" s="153"/>
      <c r="DH23" s="153"/>
      <c r="DI23" s="532">
        <v>563</v>
      </c>
      <c r="DJ23" s="532"/>
      <c r="DK23" s="532"/>
      <c r="DL23" s="532"/>
      <c r="DM23" s="532"/>
      <c r="DN23" s="532"/>
      <c r="DO23" s="532"/>
      <c r="DP23" s="532"/>
      <c r="DQ23" s="532"/>
      <c r="DR23" s="153"/>
      <c r="DS23" s="153"/>
      <c r="DT23" s="153"/>
      <c r="DU23" s="153"/>
      <c r="DV23" s="153"/>
      <c r="DW23" s="532">
        <v>513</v>
      </c>
      <c r="DX23" s="532"/>
      <c r="DY23" s="532"/>
      <c r="DZ23" s="532"/>
      <c r="EA23" s="532"/>
      <c r="EB23" s="532"/>
      <c r="EC23" s="532"/>
      <c r="ED23" s="532"/>
      <c r="EE23" s="532"/>
      <c r="EF23" s="153"/>
      <c r="EG23" s="153"/>
      <c r="EH23" s="153"/>
      <c r="EI23" s="153"/>
      <c r="EJ23" s="67"/>
      <c r="ER23" s="90"/>
    </row>
    <row r="24" spans="1:148" ht="12.6" customHeight="1" x14ac:dyDescent="0.15">
      <c r="A24" s="396" t="s">
        <v>182</v>
      </c>
      <c r="B24" s="396"/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97"/>
      <c r="O24" s="546">
        <v>349</v>
      </c>
      <c r="P24" s="547"/>
      <c r="Q24" s="547"/>
      <c r="R24" s="547"/>
      <c r="S24" s="547"/>
      <c r="T24" s="547"/>
      <c r="U24" s="547"/>
      <c r="V24" s="547"/>
      <c r="W24" s="547"/>
      <c r="X24" s="68"/>
      <c r="Y24" s="68"/>
      <c r="Z24" s="68"/>
      <c r="AA24" s="68"/>
      <c r="AB24" s="154"/>
      <c r="AC24" s="532">
        <v>177</v>
      </c>
      <c r="AD24" s="532"/>
      <c r="AE24" s="532"/>
      <c r="AF24" s="532"/>
      <c r="AG24" s="532"/>
      <c r="AH24" s="532"/>
      <c r="AI24" s="532"/>
      <c r="AJ24" s="532"/>
      <c r="AK24" s="532"/>
      <c r="AL24" s="153"/>
      <c r="AM24" s="153"/>
      <c r="AN24" s="153"/>
      <c r="AO24" s="153"/>
      <c r="AP24" s="153"/>
      <c r="AQ24" s="532">
        <v>172</v>
      </c>
      <c r="AR24" s="532"/>
      <c r="AS24" s="532"/>
      <c r="AT24" s="532"/>
      <c r="AU24" s="532"/>
      <c r="AV24" s="532"/>
      <c r="AW24" s="532"/>
      <c r="AX24" s="532"/>
      <c r="AY24" s="532"/>
      <c r="AZ24" s="153"/>
      <c r="BA24" s="153"/>
      <c r="BB24" s="153"/>
      <c r="BC24" s="153"/>
      <c r="BD24" s="153"/>
      <c r="BE24" s="532">
        <v>155</v>
      </c>
      <c r="BF24" s="532"/>
      <c r="BG24" s="532"/>
      <c r="BH24" s="532"/>
      <c r="BI24" s="532"/>
      <c r="BJ24" s="532"/>
      <c r="BK24" s="532"/>
      <c r="BL24" s="532"/>
      <c r="BM24" s="532"/>
      <c r="BN24" s="153"/>
      <c r="BO24" s="153"/>
      <c r="BP24" s="153"/>
      <c r="BQ24" s="153"/>
      <c r="BR24" s="67"/>
      <c r="BS24" s="396" t="s">
        <v>179</v>
      </c>
      <c r="BT24" s="396"/>
      <c r="BU24" s="396"/>
      <c r="BV24" s="396"/>
      <c r="BW24" s="396"/>
      <c r="BX24" s="396"/>
      <c r="BY24" s="396"/>
      <c r="BZ24" s="396"/>
      <c r="CA24" s="396"/>
      <c r="CB24" s="396"/>
      <c r="CC24" s="396"/>
      <c r="CD24" s="396"/>
      <c r="CE24" s="396"/>
      <c r="CF24" s="397"/>
      <c r="CG24" s="532">
        <v>964</v>
      </c>
      <c r="CH24" s="532"/>
      <c r="CI24" s="532"/>
      <c r="CJ24" s="532"/>
      <c r="CK24" s="532"/>
      <c r="CL24" s="532"/>
      <c r="CM24" s="532"/>
      <c r="CN24" s="532"/>
      <c r="CO24" s="532"/>
      <c r="CP24" s="68"/>
      <c r="CQ24" s="68"/>
      <c r="CR24" s="68"/>
      <c r="CS24" s="68"/>
      <c r="CT24" s="154"/>
      <c r="CU24" s="532">
        <v>513</v>
      </c>
      <c r="CV24" s="532"/>
      <c r="CW24" s="532"/>
      <c r="CX24" s="532"/>
      <c r="CY24" s="532"/>
      <c r="CZ24" s="532"/>
      <c r="DA24" s="532"/>
      <c r="DB24" s="532"/>
      <c r="DC24" s="532"/>
      <c r="DD24" s="153"/>
      <c r="DE24" s="153"/>
      <c r="DF24" s="153"/>
      <c r="DG24" s="153"/>
      <c r="DH24" s="153"/>
      <c r="DI24" s="532">
        <v>451</v>
      </c>
      <c r="DJ24" s="532"/>
      <c r="DK24" s="532"/>
      <c r="DL24" s="532"/>
      <c r="DM24" s="532"/>
      <c r="DN24" s="532"/>
      <c r="DO24" s="532"/>
      <c r="DP24" s="532"/>
      <c r="DQ24" s="532"/>
      <c r="DR24" s="153"/>
      <c r="DS24" s="153"/>
      <c r="DT24" s="153"/>
      <c r="DU24" s="153"/>
      <c r="DV24" s="153"/>
      <c r="DW24" s="532">
        <v>431</v>
      </c>
      <c r="DX24" s="532"/>
      <c r="DY24" s="532"/>
      <c r="DZ24" s="532"/>
      <c r="EA24" s="532"/>
      <c r="EB24" s="532"/>
      <c r="EC24" s="532"/>
      <c r="ED24" s="532"/>
      <c r="EE24" s="532"/>
      <c r="EF24" s="153"/>
      <c r="EG24" s="153"/>
      <c r="EH24" s="153"/>
      <c r="EI24" s="153"/>
      <c r="EJ24" s="67"/>
      <c r="ER24" s="90"/>
    </row>
    <row r="25" spans="1:148" ht="12.6" customHeight="1" x14ac:dyDescent="0.15">
      <c r="A25" s="396" t="s">
        <v>180</v>
      </c>
      <c r="B25" s="396"/>
      <c r="C25" s="396"/>
      <c r="D25" s="396"/>
      <c r="E25" s="396"/>
      <c r="F25" s="396"/>
      <c r="G25" s="396"/>
      <c r="H25" s="396"/>
      <c r="I25" s="396"/>
      <c r="J25" s="396"/>
      <c r="K25" s="396"/>
      <c r="L25" s="396"/>
      <c r="M25" s="396"/>
      <c r="N25" s="397"/>
      <c r="O25" s="546">
        <v>1237</v>
      </c>
      <c r="P25" s="547"/>
      <c r="Q25" s="547"/>
      <c r="R25" s="547"/>
      <c r="S25" s="547"/>
      <c r="T25" s="547"/>
      <c r="U25" s="547"/>
      <c r="V25" s="547"/>
      <c r="W25" s="547"/>
      <c r="X25" s="68"/>
      <c r="Y25" s="68"/>
      <c r="Z25" s="68"/>
      <c r="AA25" s="68"/>
      <c r="AB25" s="154"/>
      <c r="AC25" s="532">
        <v>593</v>
      </c>
      <c r="AD25" s="532"/>
      <c r="AE25" s="532"/>
      <c r="AF25" s="532"/>
      <c r="AG25" s="532"/>
      <c r="AH25" s="532"/>
      <c r="AI25" s="532"/>
      <c r="AJ25" s="532"/>
      <c r="AK25" s="532"/>
      <c r="AL25" s="153"/>
      <c r="AM25" s="153"/>
      <c r="AN25" s="153"/>
      <c r="AO25" s="153"/>
      <c r="AP25" s="153"/>
      <c r="AQ25" s="532">
        <v>644</v>
      </c>
      <c r="AR25" s="532"/>
      <c r="AS25" s="532"/>
      <c r="AT25" s="532"/>
      <c r="AU25" s="532"/>
      <c r="AV25" s="532"/>
      <c r="AW25" s="532"/>
      <c r="AX25" s="532"/>
      <c r="AY25" s="532"/>
      <c r="AZ25" s="153"/>
      <c r="BA25" s="153"/>
      <c r="BB25" s="153"/>
      <c r="BC25" s="153"/>
      <c r="BD25" s="153"/>
      <c r="BE25" s="532">
        <v>624</v>
      </c>
      <c r="BF25" s="532"/>
      <c r="BG25" s="532"/>
      <c r="BH25" s="532"/>
      <c r="BI25" s="532"/>
      <c r="BJ25" s="532"/>
      <c r="BK25" s="532"/>
      <c r="BL25" s="532"/>
      <c r="BM25" s="532"/>
      <c r="BN25" s="153"/>
      <c r="BO25" s="153"/>
      <c r="BP25" s="153"/>
      <c r="BQ25" s="153"/>
      <c r="BR25" s="67"/>
      <c r="BS25" s="396" t="s">
        <v>177</v>
      </c>
      <c r="BT25" s="396"/>
      <c r="BU25" s="396"/>
      <c r="BV25" s="396"/>
      <c r="BW25" s="396"/>
      <c r="BX25" s="396"/>
      <c r="BY25" s="396"/>
      <c r="BZ25" s="396"/>
      <c r="CA25" s="396"/>
      <c r="CB25" s="396"/>
      <c r="CC25" s="396"/>
      <c r="CD25" s="396"/>
      <c r="CE25" s="396"/>
      <c r="CF25" s="397"/>
      <c r="CG25" s="532">
        <v>1332</v>
      </c>
      <c r="CH25" s="532"/>
      <c r="CI25" s="532"/>
      <c r="CJ25" s="532"/>
      <c r="CK25" s="532"/>
      <c r="CL25" s="532"/>
      <c r="CM25" s="532"/>
      <c r="CN25" s="532"/>
      <c r="CO25" s="532"/>
      <c r="CP25" s="68"/>
      <c r="CQ25" s="68"/>
      <c r="CR25" s="68"/>
      <c r="CS25" s="68"/>
      <c r="CT25" s="154"/>
      <c r="CU25" s="532">
        <v>663</v>
      </c>
      <c r="CV25" s="532"/>
      <c r="CW25" s="532"/>
      <c r="CX25" s="532"/>
      <c r="CY25" s="532"/>
      <c r="CZ25" s="532"/>
      <c r="DA25" s="532"/>
      <c r="DB25" s="532"/>
      <c r="DC25" s="532"/>
      <c r="DD25" s="153"/>
      <c r="DE25" s="153"/>
      <c r="DF25" s="153"/>
      <c r="DG25" s="153"/>
      <c r="DH25" s="153"/>
      <c r="DI25" s="532">
        <v>669</v>
      </c>
      <c r="DJ25" s="532"/>
      <c r="DK25" s="532"/>
      <c r="DL25" s="532"/>
      <c r="DM25" s="532"/>
      <c r="DN25" s="532"/>
      <c r="DO25" s="532"/>
      <c r="DP25" s="532"/>
      <c r="DQ25" s="532"/>
      <c r="DR25" s="153"/>
      <c r="DS25" s="153"/>
      <c r="DT25" s="153"/>
      <c r="DU25" s="153"/>
      <c r="DV25" s="153"/>
      <c r="DW25" s="532">
        <v>552</v>
      </c>
      <c r="DX25" s="532"/>
      <c r="DY25" s="532"/>
      <c r="DZ25" s="532"/>
      <c r="EA25" s="532"/>
      <c r="EB25" s="532"/>
      <c r="EC25" s="532"/>
      <c r="ED25" s="532"/>
      <c r="EE25" s="532"/>
      <c r="EF25" s="153"/>
      <c r="EG25" s="153"/>
      <c r="EH25" s="153"/>
      <c r="EI25" s="153"/>
      <c r="EJ25" s="67"/>
      <c r="ER25" s="90"/>
    </row>
    <row r="26" spans="1:148" ht="12.6" customHeight="1" x14ac:dyDescent="0.15">
      <c r="A26" s="396" t="s">
        <v>178</v>
      </c>
      <c r="B26" s="396"/>
      <c r="C26" s="396"/>
      <c r="D26" s="396"/>
      <c r="E26" s="396"/>
      <c r="F26" s="396"/>
      <c r="G26" s="396"/>
      <c r="H26" s="396"/>
      <c r="I26" s="396"/>
      <c r="J26" s="396"/>
      <c r="K26" s="396"/>
      <c r="L26" s="396"/>
      <c r="M26" s="396"/>
      <c r="N26" s="397"/>
      <c r="O26" s="546">
        <v>1675</v>
      </c>
      <c r="P26" s="547"/>
      <c r="Q26" s="547"/>
      <c r="R26" s="547"/>
      <c r="S26" s="547"/>
      <c r="T26" s="547"/>
      <c r="U26" s="547"/>
      <c r="V26" s="547"/>
      <c r="W26" s="547"/>
      <c r="X26" s="68"/>
      <c r="Y26" s="68"/>
      <c r="Z26" s="68"/>
      <c r="AA26" s="68"/>
      <c r="AB26" s="154"/>
      <c r="AC26" s="532">
        <v>930</v>
      </c>
      <c r="AD26" s="532"/>
      <c r="AE26" s="532"/>
      <c r="AF26" s="532"/>
      <c r="AG26" s="532"/>
      <c r="AH26" s="532"/>
      <c r="AI26" s="532"/>
      <c r="AJ26" s="532"/>
      <c r="AK26" s="532"/>
      <c r="AL26" s="153"/>
      <c r="AM26" s="153"/>
      <c r="AN26" s="153"/>
      <c r="AO26" s="153"/>
      <c r="AP26" s="153"/>
      <c r="AQ26" s="532">
        <v>745</v>
      </c>
      <c r="AR26" s="532"/>
      <c r="AS26" s="532"/>
      <c r="AT26" s="532"/>
      <c r="AU26" s="532"/>
      <c r="AV26" s="532"/>
      <c r="AW26" s="532"/>
      <c r="AX26" s="532"/>
      <c r="AY26" s="532"/>
      <c r="AZ26" s="153"/>
      <c r="BA26" s="153"/>
      <c r="BB26" s="153"/>
      <c r="BC26" s="153"/>
      <c r="BD26" s="153"/>
      <c r="BE26" s="532">
        <v>982</v>
      </c>
      <c r="BF26" s="532"/>
      <c r="BG26" s="532"/>
      <c r="BH26" s="532"/>
      <c r="BI26" s="532"/>
      <c r="BJ26" s="532"/>
      <c r="BK26" s="532"/>
      <c r="BL26" s="532"/>
      <c r="BM26" s="532"/>
      <c r="BN26" s="153"/>
      <c r="BO26" s="153"/>
      <c r="BP26" s="153"/>
      <c r="BQ26" s="153"/>
      <c r="BR26" s="67"/>
      <c r="BS26" s="396" t="s">
        <v>175</v>
      </c>
      <c r="BT26" s="396"/>
      <c r="BU26" s="396"/>
      <c r="BV26" s="396"/>
      <c r="BW26" s="396"/>
      <c r="BX26" s="396"/>
      <c r="BY26" s="396"/>
      <c r="BZ26" s="396"/>
      <c r="CA26" s="396"/>
      <c r="CB26" s="396"/>
      <c r="CC26" s="396"/>
      <c r="CD26" s="396"/>
      <c r="CE26" s="396"/>
      <c r="CF26" s="397"/>
      <c r="CG26" s="532">
        <v>186</v>
      </c>
      <c r="CH26" s="532"/>
      <c r="CI26" s="532"/>
      <c r="CJ26" s="532"/>
      <c r="CK26" s="532"/>
      <c r="CL26" s="532"/>
      <c r="CM26" s="532"/>
      <c r="CN26" s="532"/>
      <c r="CO26" s="532"/>
      <c r="CP26" s="68"/>
      <c r="CQ26" s="68"/>
      <c r="CR26" s="68"/>
      <c r="CS26" s="68"/>
      <c r="CT26" s="154"/>
      <c r="CU26" s="532">
        <v>98</v>
      </c>
      <c r="CV26" s="532"/>
      <c r="CW26" s="532"/>
      <c r="CX26" s="532"/>
      <c r="CY26" s="532"/>
      <c r="CZ26" s="532"/>
      <c r="DA26" s="532"/>
      <c r="DB26" s="532"/>
      <c r="DC26" s="532"/>
      <c r="DD26" s="153"/>
      <c r="DE26" s="153"/>
      <c r="DF26" s="153"/>
      <c r="DG26" s="153"/>
      <c r="DH26" s="153"/>
      <c r="DI26" s="532">
        <v>88</v>
      </c>
      <c r="DJ26" s="532"/>
      <c r="DK26" s="532"/>
      <c r="DL26" s="532"/>
      <c r="DM26" s="532"/>
      <c r="DN26" s="532"/>
      <c r="DO26" s="532"/>
      <c r="DP26" s="532"/>
      <c r="DQ26" s="532"/>
      <c r="DR26" s="153"/>
      <c r="DS26" s="153"/>
      <c r="DT26" s="153"/>
      <c r="DU26" s="153"/>
      <c r="DV26" s="153"/>
      <c r="DW26" s="532">
        <v>116</v>
      </c>
      <c r="DX26" s="532"/>
      <c r="DY26" s="532"/>
      <c r="DZ26" s="532"/>
      <c r="EA26" s="532"/>
      <c r="EB26" s="532"/>
      <c r="EC26" s="532"/>
      <c r="ED26" s="532"/>
      <c r="EE26" s="532"/>
      <c r="EF26" s="153"/>
      <c r="EG26" s="153"/>
      <c r="EH26" s="153"/>
      <c r="EI26" s="153"/>
      <c r="EJ26" s="74"/>
      <c r="ER26" s="90"/>
    </row>
    <row r="27" spans="1:148" ht="12.6" customHeight="1" x14ac:dyDescent="0.15">
      <c r="A27" s="396" t="s">
        <v>176</v>
      </c>
      <c r="B27" s="396"/>
      <c r="C27" s="396"/>
      <c r="D27" s="396"/>
      <c r="E27" s="396"/>
      <c r="F27" s="396"/>
      <c r="G27" s="396"/>
      <c r="H27" s="396"/>
      <c r="I27" s="396"/>
      <c r="J27" s="396"/>
      <c r="K27" s="396"/>
      <c r="L27" s="396"/>
      <c r="M27" s="396"/>
      <c r="N27" s="397"/>
      <c r="O27" s="546">
        <v>329</v>
      </c>
      <c r="P27" s="547"/>
      <c r="Q27" s="547"/>
      <c r="R27" s="547"/>
      <c r="S27" s="547"/>
      <c r="T27" s="547"/>
      <c r="U27" s="547"/>
      <c r="V27" s="547"/>
      <c r="W27" s="547"/>
      <c r="X27" s="68"/>
      <c r="Y27" s="68"/>
      <c r="Z27" s="68"/>
      <c r="AA27" s="68"/>
      <c r="AB27" s="154"/>
      <c r="AC27" s="532">
        <v>159</v>
      </c>
      <c r="AD27" s="532"/>
      <c r="AE27" s="532"/>
      <c r="AF27" s="532"/>
      <c r="AG27" s="532"/>
      <c r="AH27" s="532"/>
      <c r="AI27" s="532"/>
      <c r="AJ27" s="532"/>
      <c r="AK27" s="532"/>
      <c r="AL27" s="153"/>
      <c r="AM27" s="153"/>
      <c r="AN27" s="153"/>
      <c r="AO27" s="153"/>
      <c r="AP27" s="153"/>
      <c r="AQ27" s="532">
        <v>170</v>
      </c>
      <c r="AR27" s="532"/>
      <c r="AS27" s="532"/>
      <c r="AT27" s="532"/>
      <c r="AU27" s="532"/>
      <c r="AV27" s="532"/>
      <c r="AW27" s="532"/>
      <c r="AX27" s="532"/>
      <c r="AY27" s="532"/>
      <c r="AZ27" s="153"/>
      <c r="BA27" s="153"/>
      <c r="BB27" s="153"/>
      <c r="BC27" s="153"/>
      <c r="BD27" s="153"/>
      <c r="BE27" s="532">
        <v>161</v>
      </c>
      <c r="BF27" s="532"/>
      <c r="BG27" s="532"/>
      <c r="BH27" s="532"/>
      <c r="BI27" s="532"/>
      <c r="BJ27" s="532"/>
      <c r="BK27" s="532"/>
      <c r="BL27" s="532"/>
      <c r="BM27" s="532"/>
      <c r="BN27" s="153"/>
      <c r="BO27" s="153"/>
      <c r="BP27" s="153"/>
      <c r="BQ27" s="153"/>
      <c r="BR27" s="67"/>
      <c r="BS27" s="396" t="s">
        <v>173</v>
      </c>
      <c r="BT27" s="396"/>
      <c r="BU27" s="396"/>
      <c r="BV27" s="396"/>
      <c r="BW27" s="396"/>
      <c r="BX27" s="396"/>
      <c r="BY27" s="396"/>
      <c r="BZ27" s="396"/>
      <c r="CA27" s="396"/>
      <c r="CB27" s="396"/>
      <c r="CC27" s="396"/>
      <c r="CD27" s="396"/>
      <c r="CE27" s="396"/>
      <c r="CF27" s="397"/>
      <c r="CG27" s="532">
        <v>1054</v>
      </c>
      <c r="CH27" s="532"/>
      <c r="CI27" s="532"/>
      <c r="CJ27" s="532"/>
      <c r="CK27" s="532"/>
      <c r="CL27" s="532"/>
      <c r="CM27" s="532"/>
      <c r="CN27" s="532"/>
      <c r="CO27" s="532"/>
      <c r="CP27" s="68"/>
      <c r="CQ27" s="68"/>
      <c r="CR27" s="68"/>
      <c r="CS27" s="68"/>
      <c r="CT27" s="154"/>
      <c r="CU27" s="532">
        <v>547</v>
      </c>
      <c r="CV27" s="532"/>
      <c r="CW27" s="532"/>
      <c r="CX27" s="532"/>
      <c r="CY27" s="532"/>
      <c r="CZ27" s="532"/>
      <c r="DA27" s="532"/>
      <c r="DB27" s="532"/>
      <c r="DC27" s="532"/>
      <c r="DD27" s="65"/>
      <c r="DE27" s="65"/>
      <c r="DF27" s="65"/>
      <c r="DG27" s="65"/>
      <c r="DH27" s="153"/>
      <c r="DI27" s="532">
        <v>507</v>
      </c>
      <c r="DJ27" s="532"/>
      <c r="DK27" s="532"/>
      <c r="DL27" s="532"/>
      <c r="DM27" s="532"/>
      <c r="DN27" s="532"/>
      <c r="DO27" s="532"/>
      <c r="DP27" s="532"/>
      <c r="DQ27" s="532"/>
      <c r="DR27" s="65"/>
      <c r="DS27" s="65"/>
      <c r="DT27" s="65"/>
      <c r="DU27" s="65"/>
      <c r="DV27" s="153"/>
      <c r="DW27" s="532">
        <v>528</v>
      </c>
      <c r="DX27" s="532"/>
      <c r="DY27" s="532"/>
      <c r="DZ27" s="532"/>
      <c r="EA27" s="532"/>
      <c r="EB27" s="532"/>
      <c r="EC27" s="532"/>
      <c r="ED27" s="532"/>
      <c r="EE27" s="532"/>
      <c r="EF27" s="65"/>
      <c r="EG27" s="65"/>
      <c r="EH27" s="65"/>
      <c r="EI27" s="65"/>
      <c r="EJ27" s="67"/>
      <c r="ER27" s="90"/>
    </row>
    <row r="28" spans="1:148" ht="12.6" customHeight="1" x14ac:dyDescent="0.15">
      <c r="A28" s="396" t="s">
        <v>174</v>
      </c>
      <c r="B28" s="396"/>
      <c r="C28" s="396"/>
      <c r="D28" s="396"/>
      <c r="E28" s="396"/>
      <c r="F28" s="396"/>
      <c r="G28" s="396"/>
      <c r="H28" s="396"/>
      <c r="I28" s="396"/>
      <c r="J28" s="396"/>
      <c r="K28" s="396"/>
      <c r="L28" s="396"/>
      <c r="M28" s="396"/>
      <c r="N28" s="397"/>
      <c r="O28" s="546">
        <v>329</v>
      </c>
      <c r="P28" s="547"/>
      <c r="Q28" s="547"/>
      <c r="R28" s="547"/>
      <c r="S28" s="547"/>
      <c r="T28" s="547"/>
      <c r="U28" s="547"/>
      <c r="V28" s="547"/>
      <c r="W28" s="547"/>
      <c r="X28" s="68"/>
      <c r="Y28" s="68"/>
      <c r="Z28" s="68"/>
      <c r="AA28" s="68"/>
      <c r="AB28" s="154"/>
      <c r="AC28" s="532">
        <v>165</v>
      </c>
      <c r="AD28" s="532"/>
      <c r="AE28" s="532"/>
      <c r="AF28" s="532"/>
      <c r="AG28" s="532"/>
      <c r="AH28" s="532"/>
      <c r="AI28" s="532"/>
      <c r="AJ28" s="532"/>
      <c r="AK28" s="532"/>
      <c r="AL28" s="153"/>
      <c r="AM28" s="153"/>
      <c r="AN28" s="153"/>
      <c r="AO28" s="153"/>
      <c r="AP28" s="153"/>
      <c r="AQ28" s="532">
        <v>164</v>
      </c>
      <c r="AR28" s="532"/>
      <c r="AS28" s="532"/>
      <c r="AT28" s="532"/>
      <c r="AU28" s="532"/>
      <c r="AV28" s="532"/>
      <c r="AW28" s="532"/>
      <c r="AX28" s="532"/>
      <c r="AY28" s="532"/>
      <c r="AZ28" s="153"/>
      <c r="BA28" s="153"/>
      <c r="BB28" s="153"/>
      <c r="BC28" s="153"/>
      <c r="BD28" s="153"/>
      <c r="BE28" s="532">
        <v>167</v>
      </c>
      <c r="BF28" s="532"/>
      <c r="BG28" s="532"/>
      <c r="BH28" s="532"/>
      <c r="BI28" s="532"/>
      <c r="BJ28" s="532"/>
      <c r="BK28" s="532"/>
      <c r="BL28" s="532"/>
      <c r="BM28" s="532"/>
      <c r="BN28" s="153"/>
      <c r="BO28" s="153"/>
      <c r="BP28" s="153"/>
      <c r="BQ28" s="153"/>
      <c r="BR28" s="67"/>
      <c r="BS28" s="396" t="s">
        <v>171</v>
      </c>
      <c r="BT28" s="396"/>
      <c r="BU28" s="396"/>
      <c r="BV28" s="396"/>
      <c r="BW28" s="396"/>
      <c r="BX28" s="396"/>
      <c r="BY28" s="396"/>
      <c r="BZ28" s="396"/>
      <c r="CA28" s="396"/>
      <c r="CB28" s="396"/>
      <c r="CC28" s="396"/>
      <c r="CD28" s="396"/>
      <c r="CE28" s="396"/>
      <c r="CF28" s="397"/>
      <c r="CG28" s="532">
        <v>860</v>
      </c>
      <c r="CH28" s="532"/>
      <c r="CI28" s="532"/>
      <c r="CJ28" s="532"/>
      <c r="CK28" s="532"/>
      <c r="CL28" s="532"/>
      <c r="CM28" s="532"/>
      <c r="CN28" s="532"/>
      <c r="CO28" s="532"/>
      <c r="CP28" s="154"/>
      <c r="CQ28" s="154"/>
      <c r="CR28" s="154"/>
      <c r="CS28" s="154"/>
      <c r="CT28" s="154"/>
      <c r="CU28" s="532">
        <v>433</v>
      </c>
      <c r="CV28" s="532"/>
      <c r="CW28" s="532"/>
      <c r="CX28" s="532"/>
      <c r="CY28" s="532"/>
      <c r="CZ28" s="532"/>
      <c r="DA28" s="532"/>
      <c r="DB28" s="532"/>
      <c r="DC28" s="532"/>
      <c r="DD28" s="153"/>
      <c r="DE28" s="153"/>
      <c r="DF28" s="153"/>
      <c r="DG28" s="153"/>
      <c r="DH28" s="153"/>
      <c r="DI28" s="532">
        <v>427</v>
      </c>
      <c r="DJ28" s="532"/>
      <c r="DK28" s="532"/>
      <c r="DL28" s="532"/>
      <c r="DM28" s="532"/>
      <c r="DN28" s="532"/>
      <c r="DO28" s="532"/>
      <c r="DP28" s="532"/>
      <c r="DQ28" s="532"/>
      <c r="DR28" s="153"/>
      <c r="DS28" s="153"/>
      <c r="DT28" s="153"/>
      <c r="DU28" s="153"/>
      <c r="DV28" s="153"/>
      <c r="DW28" s="532">
        <v>393</v>
      </c>
      <c r="DX28" s="532"/>
      <c r="DY28" s="532"/>
      <c r="DZ28" s="532"/>
      <c r="EA28" s="532"/>
      <c r="EB28" s="532"/>
      <c r="EC28" s="532"/>
      <c r="ED28" s="532"/>
      <c r="EE28" s="532"/>
      <c r="EF28" s="153"/>
      <c r="EG28" s="153"/>
      <c r="EH28" s="153"/>
      <c r="EI28" s="153"/>
      <c r="EJ28" s="67"/>
      <c r="ER28" s="90"/>
    </row>
    <row r="29" spans="1:148" ht="12.6" customHeight="1" x14ac:dyDescent="0.15">
      <c r="A29" s="396" t="s">
        <v>172</v>
      </c>
      <c r="B29" s="396"/>
      <c r="C29" s="396"/>
      <c r="D29" s="396"/>
      <c r="E29" s="396"/>
      <c r="F29" s="396"/>
      <c r="G29" s="396"/>
      <c r="H29" s="396"/>
      <c r="I29" s="396"/>
      <c r="J29" s="396"/>
      <c r="K29" s="396"/>
      <c r="L29" s="396"/>
      <c r="M29" s="396"/>
      <c r="N29" s="397"/>
      <c r="O29" s="546">
        <v>1058</v>
      </c>
      <c r="P29" s="547"/>
      <c r="Q29" s="547"/>
      <c r="R29" s="547"/>
      <c r="S29" s="547"/>
      <c r="T29" s="547"/>
      <c r="U29" s="547"/>
      <c r="V29" s="547"/>
      <c r="W29" s="547"/>
      <c r="X29" s="68"/>
      <c r="Y29" s="68"/>
      <c r="Z29" s="68"/>
      <c r="AA29" s="68"/>
      <c r="AB29" s="154"/>
      <c r="AC29" s="532">
        <v>515</v>
      </c>
      <c r="AD29" s="532"/>
      <c r="AE29" s="532"/>
      <c r="AF29" s="532"/>
      <c r="AG29" s="532"/>
      <c r="AH29" s="532"/>
      <c r="AI29" s="532"/>
      <c r="AJ29" s="532"/>
      <c r="AK29" s="532"/>
      <c r="AL29" s="153"/>
      <c r="AM29" s="153"/>
      <c r="AN29" s="153"/>
      <c r="AO29" s="153"/>
      <c r="AP29" s="153"/>
      <c r="AQ29" s="532">
        <v>543</v>
      </c>
      <c r="AR29" s="532"/>
      <c r="AS29" s="532"/>
      <c r="AT29" s="532"/>
      <c r="AU29" s="532"/>
      <c r="AV29" s="532"/>
      <c r="AW29" s="532"/>
      <c r="AX29" s="532"/>
      <c r="AY29" s="532"/>
      <c r="AZ29" s="153"/>
      <c r="BA29" s="153"/>
      <c r="BB29" s="153"/>
      <c r="BC29" s="153"/>
      <c r="BD29" s="153"/>
      <c r="BE29" s="532">
        <v>537</v>
      </c>
      <c r="BF29" s="532"/>
      <c r="BG29" s="532"/>
      <c r="BH29" s="532"/>
      <c r="BI29" s="532"/>
      <c r="BJ29" s="532"/>
      <c r="BK29" s="532"/>
      <c r="BL29" s="532"/>
      <c r="BM29" s="532"/>
      <c r="BN29" s="153"/>
      <c r="BO29" s="153"/>
      <c r="BP29" s="153"/>
      <c r="BQ29" s="153"/>
      <c r="BR29" s="67"/>
      <c r="BS29" s="396" t="s">
        <v>169</v>
      </c>
      <c r="BT29" s="396"/>
      <c r="BU29" s="396"/>
      <c r="BV29" s="396"/>
      <c r="BW29" s="396"/>
      <c r="BX29" s="396"/>
      <c r="BY29" s="396"/>
      <c r="BZ29" s="396"/>
      <c r="CA29" s="396"/>
      <c r="CB29" s="396"/>
      <c r="CC29" s="396"/>
      <c r="CD29" s="396"/>
      <c r="CE29" s="396"/>
      <c r="CF29" s="397"/>
      <c r="CG29" s="532">
        <v>230</v>
      </c>
      <c r="CH29" s="532"/>
      <c r="CI29" s="532"/>
      <c r="CJ29" s="532"/>
      <c r="CK29" s="532"/>
      <c r="CL29" s="532"/>
      <c r="CM29" s="532"/>
      <c r="CN29" s="532"/>
      <c r="CO29" s="532"/>
      <c r="CP29" s="68"/>
      <c r="CQ29" s="68"/>
      <c r="CR29" s="68"/>
      <c r="CS29" s="68"/>
      <c r="CT29" s="154"/>
      <c r="CU29" s="532">
        <v>114</v>
      </c>
      <c r="CV29" s="532"/>
      <c r="CW29" s="532"/>
      <c r="CX29" s="532"/>
      <c r="CY29" s="532"/>
      <c r="CZ29" s="532"/>
      <c r="DA29" s="532"/>
      <c r="DB29" s="532"/>
      <c r="DC29" s="532"/>
      <c r="DD29" s="153"/>
      <c r="DE29" s="153"/>
      <c r="DF29" s="153"/>
      <c r="DG29" s="153"/>
      <c r="DH29" s="153"/>
      <c r="DI29" s="532">
        <v>116</v>
      </c>
      <c r="DJ29" s="532"/>
      <c r="DK29" s="532"/>
      <c r="DL29" s="532"/>
      <c r="DM29" s="532"/>
      <c r="DN29" s="532"/>
      <c r="DO29" s="532"/>
      <c r="DP29" s="532"/>
      <c r="DQ29" s="532"/>
      <c r="DR29" s="153"/>
      <c r="DS29" s="153"/>
      <c r="DT29" s="153"/>
      <c r="DU29" s="153"/>
      <c r="DV29" s="153"/>
      <c r="DW29" s="532">
        <v>115</v>
      </c>
      <c r="DX29" s="532"/>
      <c r="DY29" s="532"/>
      <c r="DZ29" s="532"/>
      <c r="EA29" s="532"/>
      <c r="EB29" s="532"/>
      <c r="EC29" s="532"/>
      <c r="ED29" s="532"/>
      <c r="EE29" s="532"/>
      <c r="EF29" s="153"/>
      <c r="EG29" s="153"/>
      <c r="EH29" s="153"/>
      <c r="EI29" s="153"/>
      <c r="EJ29" s="67"/>
      <c r="ER29" s="90"/>
    </row>
    <row r="30" spans="1:148" ht="12.6" customHeight="1" x14ac:dyDescent="0.15">
      <c r="A30" s="396" t="s">
        <v>170</v>
      </c>
      <c r="B30" s="396"/>
      <c r="C30" s="396"/>
      <c r="D30" s="396"/>
      <c r="E30" s="396"/>
      <c r="F30" s="396"/>
      <c r="G30" s="396"/>
      <c r="H30" s="396"/>
      <c r="I30" s="396"/>
      <c r="J30" s="396"/>
      <c r="K30" s="396"/>
      <c r="L30" s="396"/>
      <c r="M30" s="396"/>
      <c r="N30" s="397"/>
      <c r="O30" s="546">
        <v>216</v>
      </c>
      <c r="P30" s="547"/>
      <c r="Q30" s="547"/>
      <c r="R30" s="547"/>
      <c r="S30" s="547"/>
      <c r="T30" s="547"/>
      <c r="U30" s="547"/>
      <c r="V30" s="547"/>
      <c r="W30" s="547"/>
      <c r="X30" s="68"/>
      <c r="Y30" s="68"/>
      <c r="Z30" s="68"/>
      <c r="AA30" s="68"/>
      <c r="AB30" s="154"/>
      <c r="AC30" s="532">
        <v>96</v>
      </c>
      <c r="AD30" s="532"/>
      <c r="AE30" s="532"/>
      <c r="AF30" s="532"/>
      <c r="AG30" s="532"/>
      <c r="AH30" s="532"/>
      <c r="AI30" s="532"/>
      <c r="AJ30" s="532"/>
      <c r="AK30" s="532"/>
      <c r="AL30" s="153"/>
      <c r="AM30" s="153"/>
      <c r="AN30" s="153"/>
      <c r="AO30" s="153"/>
      <c r="AP30" s="153"/>
      <c r="AQ30" s="532">
        <v>120</v>
      </c>
      <c r="AR30" s="532"/>
      <c r="AS30" s="532"/>
      <c r="AT30" s="532"/>
      <c r="AU30" s="532"/>
      <c r="AV30" s="532"/>
      <c r="AW30" s="532"/>
      <c r="AX30" s="532"/>
      <c r="AY30" s="532"/>
      <c r="AZ30" s="153"/>
      <c r="BA30" s="153"/>
      <c r="BB30" s="153"/>
      <c r="BC30" s="153"/>
      <c r="BD30" s="153"/>
      <c r="BE30" s="532">
        <v>104</v>
      </c>
      <c r="BF30" s="532"/>
      <c r="BG30" s="532"/>
      <c r="BH30" s="532"/>
      <c r="BI30" s="532"/>
      <c r="BJ30" s="532"/>
      <c r="BK30" s="532"/>
      <c r="BL30" s="532"/>
      <c r="BM30" s="532"/>
      <c r="BN30" s="153"/>
      <c r="BO30" s="153"/>
      <c r="BP30" s="153"/>
      <c r="BQ30" s="153"/>
      <c r="BR30" s="67"/>
      <c r="BS30" s="396" t="s">
        <v>167</v>
      </c>
      <c r="BT30" s="396"/>
      <c r="BU30" s="396"/>
      <c r="BV30" s="396"/>
      <c r="BW30" s="396"/>
      <c r="BX30" s="396"/>
      <c r="BY30" s="396"/>
      <c r="BZ30" s="396"/>
      <c r="CA30" s="396"/>
      <c r="CB30" s="396"/>
      <c r="CC30" s="396"/>
      <c r="CD30" s="396"/>
      <c r="CE30" s="396"/>
      <c r="CF30" s="397"/>
      <c r="CG30" s="532">
        <v>1057</v>
      </c>
      <c r="CH30" s="532"/>
      <c r="CI30" s="532"/>
      <c r="CJ30" s="532"/>
      <c r="CK30" s="532"/>
      <c r="CL30" s="532"/>
      <c r="CM30" s="532"/>
      <c r="CN30" s="532"/>
      <c r="CO30" s="532"/>
      <c r="CP30" s="68"/>
      <c r="CQ30" s="68"/>
      <c r="CR30" s="68"/>
      <c r="CS30" s="68"/>
      <c r="CT30" s="154"/>
      <c r="CU30" s="532">
        <v>512</v>
      </c>
      <c r="CV30" s="532"/>
      <c r="CW30" s="532"/>
      <c r="CX30" s="532"/>
      <c r="CY30" s="532"/>
      <c r="CZ30" s="532"/>
      <c r="DA30" s="532"/>
      <c r="DB30" s="532"/>
      <c r="DC30" s="532"/>
      <c r="DD30" s="153"/>
      <c r="DE30" s="153"/>
      <c r="DF30" s="153"/>
      <c r="DG30" s="153"/>
      <c r="DH30" s="153"/>
      <c r="DI30" s="532">
        <v>545</v>
      </c>
      <c r="DJ30" s="532"/>
      <c r="DK30" s="532"/>
      <c r="DL30" s="532"/>
      <c r="DM30" s="532"/>
      <c r="DN30" s="532"/>
      <c r="DO30" s="532"/>
      <c r="DP30" s="532"/>
      <c r="DQ30" s="532"/>
      <c r="DR30" s="153"/>
      <c r="DS30" s="153"/>
      <c r="DT30" s="153"/>
      <c r="DU30" s="153"/>
      <c r="DV30" s="153"/>
      <c r="DW30" s="532">
        <v>458</v>
      </c>
      <c r="DX30" s="532"/>
      <c r="DY30" s="532"/>
      <c r="DZ30" s="532"/>
      <c r="EA30" s="532"/>
      <c r="EB30" s="532"/>
      <c r="EC30" s="532"/>
      <c r="ED30" s="532"/>
      <c r="EE30" s="532"/>
      <c r="EF30" s="153"/>
      <c r="EG30" s="153"/>
      <c r="EH30" s="153"/>
      <c r="EI30" s="153"/>
      <c r="EJ30" s="74"/>
      <c r="ER30" s="90"/>
    </row>
    <row r="31" spans="1:148" ht="12.6" customHeight="1" x14ac:dyDescent="0.15">
      <c r="A31" s="396" t="s">
        <v>168</v>
      </c>
      <c r="B31" s="396"/>
      <c r="C31" s="396"/>
      <c r="D31" s="396"/>
      <c r="E31" s="396"/>
      <c r="F31" s="396"/>
      <c r="G31" s="396"/>
      <c r="H31" s="396"/>
      <c r="I31" s="396"/>
      <c r="J31" s="396"/>
      <c r="K31" s="396"/>
      <c r="L31" s="396"/>
      <c r="M31" s="396"/>
      <c r="N31" s="397"/>
      <c r="O31" s="546">
        <v>644</v>
      </c>
      <c r="P31" s="547"/>
      <c r="Q31" s="547"/>
      <c r="R31" s="547"/>
      <c r="S31" s="547"/>
      <c r="T31" s="547"/>
      <c r="U31" s="547"/>
      <c r="V31" s="547"/>
      <c r="W31" s="547"/>
      <c r="X31" s="68"/>
      <c r="Y31" s="68"/>
      <c r="Z31" s="68"/>
      <c r="AA31" s="68"/>
      <c r="AB31" s="154"/>
      <c r="AC31" s="532">
        <v>314</v>
      </c>
      <c r="AD31" s="532"/>
      <c r="AE31" s="532"/>
      <c r="AF31" s="532"/>
      <c r="AG31" s="532"/>
      <c r="AH31" s="532"/>
      <c r="AI31" s="532"/>
      <c r="AJ31" s="532"/>
      <c r="AK31" s="532"/>
      <c r="AL31" s="153"/>
      <c r="AM31" s="153"/>
      <c r="AN31" s="153"/>
      <c r="AO31" s="153"/>
      <c r="AP31" s="153"/>
      <c r="AQ31" s="532">
        <v>330</v>
      </c>
      <c r="AR31" s="532"/>
      <c r="AS31" s="532"/>
      <c r="AT31" s="532"/>
      <c r="AU31" s="532"/>
      <c r="AV31" s="532"/>
      <c r="AW31" s="532"/>
      <c r="AX31" s="532"/>
      <c r="AY31" s="532"/>
      <c r="AZ31" s="153"/>
      <c r="BA31" s="153"/>
      <c r="BB31" s="153"/>
      <c r="BC31" s="153"/>
      <c r="BD31" s="153"/>
      <c r="BE31" s="532">
        <v>309</v>
      </c>
      <c r="BF31" s="532"/>
      <c r="BG31" s="532"/>
      <c r="BH31" s="532"/>
      <c r="BI31" s="532"/>
      <c r="BJ31" s="532"/>
      <c r="BK31" s="532"/>
      <c r="BL31" s="532"/>
      <c r="BM31" s="532"/>
      <c r="BN31" s="153"/>
      <c r="BO31" s="153"/>
      <c r="BP31" s="153"/>
      <c r="BQ31" s="153"/>
      <c r="BR31" s="67"/>
      <c r="BS31" s="396" t="s">
        <v>166</v>
      </c>
      <c r="BT31" s="396"/>
      <c r="BU31" s="396"/>
      <c r="BV31" s="396"/>
      <c r="BW31" s="396"/>
      <c r="BX31" s="396"/>
      <c r="BY31" s="396"/>
      <c r="BZ31" s="396"/>
      <c r="CA31" s="396"/>
      <c r="CB31" s="396"/>
      <c r="CC31" s="396"/>
      <c r="CD31" s="396"/>
      <c r="CE31" s="396"/>
      <c r="CF31" s="397"/>
      <c r="CG31" s="532">
        <v>451</v>
      </c>
      <c r="CH31" s="532"/>
      <c r="CI31" s="532"/>
      <c r="CJ31" s="532"/>
      <c r="CK31" s="532"/>
      <c r="CL31" s="532"/>
      <c r="CM31" s="532"/>
      <c r="CN31" s="532"/>
      <c r="CO31" s="532"/>
      <c r="CP31" s="68"/>
      <c r="CQ31" s="68"/>
      <c r="CR31" s="68"/>
      <c r="CS31" s="68"/>
      <c r="CT31" s="154"/>
      <c r="CU31" s="532">
        <v>207</v>
      </c>
      <c r="CV31" s="532"/>
      <c r="CW31" s="532"/>
      <c r="CX31" s="532"/>
      <c r="CY31" s="532"/>
      <c r="CZ31" s="532"/>
      <c r="DA31" s="532"/>
      <c r="DB31" s="532"/>
      <c r="DC31" s="532"/>
      <c r="DD31" s="65"/>
      <c r="DE31" s="65"/>
      <c r="DF31" s="65"/>
      <c r="DG31" s="65"/>
      <c r="DH31" s="153"/>
      <c r="DI31" s="532">
        <v>244</v>
      </c>
      <c r="DJ31" s="532"/>
      <c r="DK31" s="532"/>
      <c r="DL31" s="532"/>
      <c r="DM31" s="532"/>
      <c r="DN31" s="532"/>
      <c r="DO31" s="532"/>
      <c r="DP31" s="532"/>
      <c r="DQ31" s="532"/>
      <c r="DR31" s="65"/>
      <c r="DS31" s="65"/>
      <c r="DT31" s="65"/>
      <c r="DU31" s="65"/>
      <c r="DV31" s="153"/>
      <c r="DW31" s="532">
        <v>199</v>
      </c>
      <c r="DX31" s="532"/>
      <c r="DY31" s="532"/>
      <c r="DZ31" s="532"/>
      <c r="EA31" s="532"/>
      <c r="EB31" s="532"/>
      <c r="EC31" s="532"/>
      <c r="ED31" s="532"/>
      <c r="EE31" s="532"/>
      <c r="EF31" s="65"/>
      <c r="EG31" s="65"/>
      <c r="EH31" s="65"/>
      <c r="EI31" s="65"/>
      <c r="EJ31" s="67"/>
    </row>
    <row r="32" spans="1:148" ht="12.6" customHeight="1" x14ac:dyDescent="0.15">
      <c r="A32" s="396" t="s">
        <v>165</v>
      </c>
      <c r="B32" s="396"/>
      <c r="C32" s="396"/>
      <c r="D32" s="396"/>
      <c r="E32" s="396"/>
      <c r="F32" s="396"/>
      <c r="G32" s="396"/>
      <c r="H32" s="396"/>
      <c r="I32" s="396"/>
      <c r="J32" s="396"/>
      <c r="K32" s="396"/>
      <c r="L32" s="396"/>
      <c r="M32" s="396"/>
      <c r="N32" s="397"/>
      <c r="O32" s="546">
        <v>1070</v>
      </c>
      <c r="P32" s="547"/>
      <c r="Q32" s="547"/>
      <c r="R32" s="547"/>
      <c r="S32" s="547"/>
      <c r="T32" s="547"/>
      <c r="U32" s="547"/>
      <c r="V32" s="547"/>
      <c r="W32" s="547"/>
      <c r="X32" s="68"/>
      <c r="Y32" s="68"/>
      <c r="Z32" s="68"/>
      <c r="AA32" s="68"/>
      <c r="AB32" s="154"/>
      <c r="AC32" s="532">
        <v>535</v>
      </c>
      <c r="AD32" s="532"/>
      <c r="AE32" s="532"/>
      <c r="AF32" s="532"/>
      <c r="AG32" s="532"/>
      <c r="AH32" s="532"/>
      <c r="AI32" s="532"/>
      <c r="AJ32" s="532"/>
      <c r="AK32" s="532"/>
      <c r="AL32" s="153"/>
      <c r="AM32" s="153"/>
      <c r="AN32" s="153"/>
      <c r="AO32" s="153"/>
      <c r="AP32" s="153"/>
      <c r="AQ32" s="532">
        <v>535</v>
      </c>
      <c r="AR32" s="532"/>
      <c r="AS32" s="532"/>
      <c r="AT32" s="532"/>
      <c r="AU32" s="532"/>
      <c r="AV32" s="532"/>
      <c r="AW32" s="532"/>
      <c r="AX32" s="532"/>
      <c r="AY32" s="532"/>
      <c r="AZ32" s="153"/>
      <c r="BA32" s="153"/>
      <c r="BB32" s="153"/>
      <c r="BC32" s="153"/>
      <c r="BD32" s="153"/>
      <c r="BE32" s="532">
        <v>483</v>
      </c>
      <c r="BF32" s="532"/>
      <c r="BG32" s="532"/>
      <c r="BH32" s="532"/>
      <c r="BI32" s="532"/>
      <c r="BJ32" s="532"/>
      <c r="BK32" s="532"/>
      <c r="BL32" s="532"/>
      <c r="BM32" s="532"/>
      <c r="BN32" s="153"/>
      <c r="BO32" s="153"/>
      <c r="BP32" s="153"/>
      <c r="BQ32" s="153"/>
      <c r="BR32" s="67"/>
      <c r="BS32" s="396" t="s">
        <v>164</v>
      </c>
      <c r="BT32" s="396"/>
      <c r="BU32" s="396"/>
      <c r="BV32" s="396"/>
      <c r="BW32" s="396"/>
      <c r="BX32" s="396"/>
      <c r="BY32" s="396"/>
      <c r="BZ32" s="396"/>
      <c r="CA32" s="396"/>
      <c r="CB32" s="396"/>
      <c r="CC32" s="396"/>
      <c r="CD32" s="396"/>
      <c r="CE32" s="396"/>
      <c r="CF32" s="397"/>
      <c r="CG32" s="532">
        <v>781</v>
      </c>
      <c r="CH32" s="532"/>
      <c r="CI32" s="532"/>
      <c r="CJ32" s="532"/>
      <c r="CK32" s="532"/>
      <c r="CL32" s="532"/>
      <c r="CM32" s="532"/>
      <c r="CN32" s="532"/>
      <c r="CO32" s="532"/>
      <c r="CP32" s="154"/>
      <c r="CQ32" s="154"/>
      <c r="CR32" s="154"/>
      <c r="CS32" s="154"/>
      <c r="CT32" s="154"/>
      <c r="CU32" s="532">
        <v>420</v>
      </c>
      <c r="CV32" s="532"/>
      <c r="CW32" s="532"/>
      <c r="CX32" s="532"/>
      <c r="CY32" s="532"/>
      <c r="CZ32" s="532"/>
      <c r="DA32" s="532"/>
      <c r="DB32" s="532"/>
      <c r="DC32" s="532"/>
      <c r="DD32" s="153"/>
      <c r="DE32" s="153"/>
      <c r="DF32" s="153"/>
      <c r="DG32" s="153"/>
      <c r="DH32" s="153"/>
      <c r="DI32" s="532">
        <v>361</v>
      </c>
      <c r="DJ32" s="532"/>
      <c r="DK32" s="532"/>
      <c r="DL32" s="532"/>
      <c r="DM32" s="532"/>
      <c r="DN32" s="532"/>
      <c r="DO32" s="532"/>
      <c r="DP32" s="532"/>
      <c r="DQ32" s="532"/>
      <c r="DR32" s="153"/>
      <c r="DS32" s="153"/>
      <c r="DT32" s="153"/>
      <c r="DU32" s="153"/>
      <c r="DV32" s="153"/>
      <c r="DW32" s="532">
        <v>385</v>
      </c>
      <c r="DX32" s="532"/>
      <c r="DY32" s="532"/>
      <c r="DZ32" s="532"/>
      <c r="EA32" s="532"/>
      <c r="EB32" s="532"/>
      <c r="EC32" s="532"/>
      <c r="ED32" s="532"/>
      <c r="EE32" s="532"/>
      <c r="EF32" s="153"/>
      <c r="EG32" s="153"/>
      <c r="EH32" s="153"/>
      <c r="EI32" s="153"/>
      <c r="EJ32" s="67"/>
    </row>
    <row r="33" spans="1:140" ht="12.6" customHeight="1" x14ac:dyDescent="0.15">
      <c r="A33" s="396" t="s">
        <v>163</v>
      </c>
      <c r="B33" s="396"/>
      <c r="C33" s="396"/>
      <c r="D33" s="396"/>
      <c r="E33" s="396"/>
      <c r="F33" s="396"/>
      <c r="G33" s="396"/>
      <c r="H33" s="396"/>
      <c r="I33" s="396"/>
      <c r="J33" s="396"/>
      <c r="K33" s="396"/>
      <c r="L33" s="396"/>
      <c r="M33" s="396"/>
      <c r="N33" s="397"/>
      <c r="O33" s="546">
        <v>1633</v>
      </c>
      <c r="P33" s="547"/>
      <c r="Q33" s="547"/>
      <c r="R33" s="547"/>
      <c r="S33" s="547"/>
      <c r="T33" s="547"/>
      <c r="U33" s="547"/>
      <c r="V33" s="547"/>
      <c r="W33" s="547"/>
      <c r="X33" s="68"/>
      <c r="Y33" s="68"/>
      <c r="Z33" s="68"/>
      <c r="AA33" s="68"/>
      <c r="AB33" s="154"/>
      <c r="AC33" s="532">
        <v>791</v>
      </c>
      <c r="AD33" s="532"/>
      <c r="AE33" s="532"/>
      <c r="AF33" s="532"/>
      <c r="AG33" s="532"/>
      <c r="AH33" s="532"/>
      <c r="AI33" s="532"/>
      <c r="AJ33" s="532"/>
      <c r="AK33" s="532"/>
      <c r="AL33" s="153"/>
      <c r="AM33" s="153"/>
      <c r="AN33" s="153"/>
      <c r="AO33" s="153"/>
      <c r="AP33" s="153"/>
      <c r="AQ33" s="532">
        <v>842</v>
      </c>
      <c r="AR33" s="532"/>
      <c r="AS33" s="532"/>
      <c r="AT33" s="532"/>
      <c r="AU33" s="532"/>
      <c r="AV33" s="532"/>
      <c r="AW33" s="532"/>
      <c r="AX33" s="532"/>
      <c r="AY33" s="532"/>
      <c r="AZ33" s="153"/>
      <c r="BA33" s="153"/>
      <c r="BB33" s="153"/>
      <c r="BC33" s="153"/>
      <c r="BD33" s="153"/>
      <c r="BE33" s="532">
        <v>759</v>
      </c>
      <c r="BF33" s="532"/>
      <c r="BG33" s="532"/>
      <c r="BH33" s="532"/>
      <c r="BI33" s="532"/>
      <c r="BJ33" s="532"/>
      <c r="BK33" s="532"/>
      <c r="BL33" s="532"/>
      <c r="BM33" s="532"/>
      <c r="BN33" s="153"/>
      <c r="BO33" s="153"/>
      <c r="BP33" s="153"/>
      <c r="BQ33" s="153"/>
      <c r="BR33" s="67"/>
      <c r="BS33" s="396" t="s">
        <v>162</v>
      </c>
      <c r="BT33" s="396"/>
      <c r="BU33" s="396"/>
      <c r="BV33" s="396"/>
      <c r="BW33" s="396"/>
      <c r="BX33" s="396"/>
      <c r="BY33" s="396"/>
      <c r="BZ33" s="396"/>
      <c r="CA33" s="396"/>
      <c r="CB33" s="396"/>
      <c r="CC33" s="396"/>
      <c r="CD33" s="396"/>
      <c r="CE33" s="396"/>
      <c r="CF33" s="397"/>
      <c r="CG33" s="532">
        <v>651</v>
      </c>
      <c r="CH33" s="532"/>
      <c r="CI33" s="532"/>
      <c r="CJ33" s="532"/>
      <c r="CK33" s="532"/>
      <c r="CL33" s="532"/>
      <c r="CM33" s="532"/>
      <c r="CN33" s="532"/>
      <c r="CO33" s="532"/>
      <c r="CP33" s="68"/>
      <c r="CQ33" s="68"/>
      <c r="CR33" s="68"/>
      <c r="CS33" s="68"/>
      <c r="CT33" s="154"/>
      <c r="CU33" s="532">
        <v>361</v>
      </c>
      <c r="CV33" s="532"/>
      <c r="CW33" s="532"/>
      <c r="CX33" s="532"/>
      <c r="CY33" s="532"/>
      <c r="CZ33" s="532"/>
      <c r="DA33" s="532"/>
      <c r="DB33" s="532"/>
      <c r="DC33" s="532"/>
      <c r="DD33" s="153"/>
      <c r="DE33" s="153"/>
      <c r="DF33" s="153"/>
      <c r="DG33" s="153"/>
      <c r="DH33" s="153"/>
      <c r="DI33" s="532">
        <v>290</v>
      </c>
      <c r="DJ33" s="532"/>
      <c r="DK33" s="532"/>
      <c r="DL33" s="532"/>
      <c r="DM33" s="532"/>
      <c r="DN33" s="532"/>
      <c r="DO33" s="532"/>
      <c r="DP33" s="532"/>
      <c r="DQ33" s="532"/>
      <c r="DR33" s="153"/>
      <c r="DS33" s="153"/>
      <c r="DT33" s="153"/>
      <c r="DU33" s="153"/>
      <c r="DV33" s="153"/>
      <c r="DW33" s="532">
        <v>304</v>
      </c>
      <c r="DX33" s="532"/>
      <c r="DY33" s="532"/>
      <c r="DZ33" s="532"/>
      <c r="EA33" s="532"/>
      <c r="EB33" s="532"/>
      <c r="EC33" s="532"/>
      <c r="ED33" s="532"/>
      <c r="EE33" s="532"/>
      <c r="EF33" s="153"/>
      <c r="EG33" s="153"/>
      <c r="EH33" s="153"/>
      <c r="EI33" s="153"/>
      <c r="EJ33" s="67"/>
    </row>
    <row r="34" spans="1:140" ht="12.6" customHeight="1" x14ac:dyDescent="0.15">
      <c r="A34" s="396" t="s">
        <v>161</v>
      </c>
      <c r="B34" s="396"/>
      <c r="C34" s="396"/>
      <c r="D34" s="396"/>
      <c r="E34" s="396"/>
      <c r="F34" s="396"/>
      <c r="G34" s="396"/>
      <c r="H34" s="396"/>
      <c r="I34" s="396"/>
      <c r="J34" s="396"/>
      <c r="K34" s="396"/>
      <c r="L34" s="396"/>
      <c r="M34" s="396"/>
      <c r="N34" s="397"/>
      <c r="O34" s="546">
        <v>3018</v>
      </c>
      <c r="P34" s="547"/>
      <c r="Q34" s="547"/>
      <c r="R34" s="547"/>
      <c r="S34" s="547"/>
      <c r="T34" s="547"/>
      <c r="U34" s="547"/>
      <c r="V34" s="547"/>
      <c r="W34" s="547"/>
      <c r="X34" s="68"/>
      <c r="Y34" s="68"/>
      <c r="Z34" s="68"/>
      <c r="AA34" s="68"/>
      <c r="AB34" s="154"/>
      <c r="AC34" s="532">
        <v>1452</v>
      </c>
      <c r="AD34" s="532"/>
      <c r="AE34" s="532"/>
      <c r="AF34" s="532"/>
      <c r="AG34" s="532"/>
      <c r="AH34" s="532"/>
      <c r="AI34" s="532"/>
      <c r="AJ34" s="532"/>
      <c r="AK34" s="532"/>
      <c r="AL34" s="153"/>
      <c r="AM34" s="153"/>
      <c r="AN34" s="153"/>
      <c r="AO34" s="153"/>
      <c r="AP34" s="153"/>
      <c r="AQ34" s="532">
        <v>1566</v>
      </c>
      <c r="AR34" s="532"/>
      <c r="AS34" s="532"/>
      <c r="AT34" s="532"/>
      <c r="AU34" s="532"/>
      <c r="AV34" s="532"/>
      <c r="AW34" s="532"/>
      <c r="AX34" s="532"/>
      <c r="AY34" s="532"/>
      <c r="AZ34" s="153"/>
      <c r="BA34" s="153"/>
      <c r="BB34" s="153"/>
      <c r="BC34" s="153"/>
      <c r="BD34" s="153"/>
      <c r="BE34" s="532">
        <v>1337</v>
      </c>
      <c r="BF34" s="532"/>
      <c r="BG34" s="532"/>
      <c r="BH34" s="532"/>
      <c r="BI34" s="532"/>
      <c r="BJ34" s="532"/>
      <c r="BK34" s="532"/>
      <c r="BL34" s="532"/>
      <c r="BM34" s="532"/>
      <c r="BN34" s="153"/>
      <c r="BO34" s="153"/>
      <c r="BP34" s="153"/>
      <c r="BQ34" s="153"/>
      <c r="BR34" s="67"/>
      <c r="BS34" s="396" t="s">
        <v>160</v>
      </c>
      <c r="BT34" s="396"/>
      <c r="BU34" s="396"/>
      <c r="BV34" s="396"/>
      <c r="BW34" s="396"/>
      <c r="BX34" s="396"/>
      <c r="BY34" s="396"/>
      <c r="BZ34" s="396"/>
      <c r="CA34" s="396"/>
      <c r="CB34" s="396"/>
      <c r="CC34" s="396"/>
      <c r="CD34" s="396"/>
      <c r="CE34" s="396"/>
      <c r="CF34" s="397"/>
      <c r="CG34" s="532">
        <v>1007</v>
      </c>
      <c r="CH34" s="532"/>
      <c r="CI34" s="532"/>
      <c r="CJ34" s="532"/>
      <c r="CK34" s="532"/>
      <c r="CL34" s="532"/>
      <c r="CM34" s="532"/>
      <c r="CN34" s="532"/>
      <c r="CO34" s="532"/>
      <c r="CP34" s="68"/>
      <c r="CQ34" s="68"/>
      <c r="CR34" s="68"/>
      <c r="CS34" s="68"/>
      <c r="CT34" s="154"/>
      <c r="CU34" s="532">
        <v>480</v>
      </c>
      <c r="CV34" s="532"/>
      <c r="CW34" s="532"/>
      <c r="CX34" s="532"/>
      <c r="CY34" s="532"/>
      <c r="CZ34" s="532"/>
      <c r="DA34" s="532"/>
      <c r="DB34" s="532"/>
      <c r="DC34" s="532"/>
      <c r="DD34" s="153"/>
      <c r="DE34" s="153"/>
      <c r="DF34" s="153"/>
      <c r="DG34" s="153"/>
      <c r="DH34" s="153"/>
      <c r="DI34" s="532">
        <v>527</v>
      </c>
      <c r="DJ34" s="532"/>
      <c r="DK34" s="532"/>
      <c r="DL34" s="532"/>
      <c r="DM34" s="532"/>
      <c r="DN34" s="532"/>
      <c r="DO34" s="532"/>
      <c r="DP34" s="532"/>
      <c r="DQ34" s="532"/>
      <c r="DR34" s="153"/>
      <c r="DS34" s="153"/>
      <c r="DT34" s="153"/>
      <c r="DU34" s="153"/>
      <c r="DV34" s="153"/>
      <c r="DW34" s="532">
        <v>475</v>
      </c>
      <c r="DX34" s="532"/>
      <c r="DY34" s="532"/>
      <c r="DZ34" s="532"/>
      <c r="EA34" s="532"/>
      <c r="EB34" s="532"/>
      <c r="EC34" s="532"/>
      <c r="ED34" s="532"/>
      <c r="EE34" s="532"/>
      <c r="EF34" s="153"/>
      <c r="EG34" s="153"/>
      <c r="EH34" s="153"/>
      <c r="EI34" s="153"/>
      <c r="EJ34" s="67"/>
    </row>
    <row r="35" spans="1:140" ht="12.6" customHeight="1" x14ac:dyDescent="0.15">
      <c r="A35" s="396" t="s">
        <v>159</v>
      </c>
      <c r="B35" s="396"/>
      <c r="C35" s="396"/>
      <c r="D35" s="396"/>
      <c r="E35" s="396"/>
      <c r="F35" s="396"/>
      <c r="G35" s="396"/>
      <c r="H35" s="396"/>
      <c r="I35" s="396"/>
      <c r="J35" s="396"/>
      <c r="K35" s="396"/>
      <c r="L35" s="396"/>
      <c r="M35" s="396"/>
      <c r="N35" s="397"/>
      <c r="O35" s="546">
        <v>2030</v>
      </c>
      <c r="P35" s="547"/>
      <c r="Q35" s="547"/>
      <c r="R35" s="547"/>
      <c r="S35" s="547"/>
      <c r="T35" s="547"/>
      <c r="U35" s="547"/>
      <c r="V35" s="547"/>
      <c r="W35" s="547"/>
      <c r="X35" s="68"/>
      <c r="Y35" s="68"/>
      <c r="Z35" s="68"/>
      <c r="AA35" s="68"/>
      <c r="AB35" s="154"/>
      <c r="AC35" s="532">
        <v>996</v>
      </c>
      <c r="AD35" s="532"/>
      <c r="AE35" s="532"/>
      <c r="AF35" s="532"/>
      <c r="AG35" s="532"/>
      <c r="AH35" s="532"/>
      <c r="AI35" s="532"/>
      <c r="AJ35" s="532"/>
      <c r="AK35" s="532"/>
      <c r="AL35" s="153"/>
      <c r="AM35" s="153"/>
      <c r="AN35" s="153"/>
      <c r="AO35" s="153"/>
      <c r="AP35" s="153"/>
      <c r="AQ35" s="532">
        <v>1034</v>
      </c>
      <c r="AR35" s="532"/>
      <c r="AS35" s="532"/>
      <c r="AT35" s="532"/>
      <c r="AU35" s="532"/>
      <c r="AV35" s="532"/>
      <c r="AW35" s="532"/>
      <c r="AX35" s="532"/>
      <c r="AY35" s="532"/>
      <c r="AZ35" s="153"/>
      <c r="BA35" s="153"/>
      <c r="BB35" s="153"/>
      <c r="BC35" s="153"/>
      <c r="BD35" s="153"/>
      <c r="BE35" s="532">
        <v>922</v>
      </c>
      <c r="BF35" s="532"/>
      <c r="BG35" s="532"/>
      <c r="BH35" s="532"/>
      <c r="BI35" s="532"/>
      <c r="BJ35" s="532"/>
      <c r="BK35" s="532"/>
      <c r="BL35" s="532"/>
      <c r="BM35" s="532"/>
      <c r="BN35" s="153"/>
      <c r="BO35" s="153"/>
      <c r="BP35" s="153"/>
      <c r="BQ35" s="153"/>
      <c r="BR35" s="67"/>
      <c r="BS35" s="396" t="s">
        <v>158</v>
      </c>
      <c r="BT35" s="396"/>
      <c r="BU35" s="396"/>
      <c r="BV35" s="396"/>
      <c r="BW35" s="396"/>
      <c r="BX35" s="396"/>
      <c r="BY35" s="396"/>
      <c r="BZ35" s="396"/>
      <c r="CA35" s="396"/>
      <c r="CB35" s="396"/>
      <c r="CC35" s="396"/>
      <c r="CD35" s="396"/>
      <c r="CE35" s="396"/>
      <c r="CF35" s="397"/>
      <c r="CG35" s="532">
        <v>856</v>
      </c>
      <c r="CH35" s="532"/>
      <c r="CI35" s="532"/>
      <c r="CJ35" s="532"/>
      <c r="CK35" s="532"/>
      <c r="CL35" s="532"/>
      <c r="CM35" s="532"/>
      <c r="CN35" s="532"/>
      <c r="CO35" s="532"/>
      <c r="CP35" s="68"/>
      <c r="CQ35" s="68"/>
      <c r="CR35" s="68"/>
      <c r="CS35" s="68"/>
      <c r="CT35" s="154"/>
      <c r="CU35" s="532">
        <v>419</v>
      </c>
      <c r="CV35" s="532"/>
      <c r="CW35" s="532"/>
      <c r="CX35" s="532"/>
      <c r="CY35" s="532"/>
      <c r="CZ35" s="532"/>
      <c r="DA35" s="532"/>
      <c r="DB35" s="532"/>
      <c r="DC35" s="532"/>
      <c r="DD35" s="153"/>
      <c r="DE35" s="153"/>
      <c r="DF35" s="153"/>
      <c r="DG35" s="153"/>
      <c r="DH35" s="153"/>
      <c r="DI35" s="532">
        <v>437</v>
      </c>
      <c r="DJ35" s="532"/>
      <c r="DK35" s="532"/>
      <c r="DL35" s="532"/>
      <c r="DM35" s="532"/>
      <c r="DN35" s="532"/>
      <c r="DO35" s="532"/>
      <c r="DP35" s="532"/>
      <c r="DQ35" s="532"/>
      <c r="DR35" s="153"/>
      <c r="DS35" s="153"/>
      <c r="DT35" s="153"/>
      <c r="DU35" s="153"/>
      <c r="DV35" s="153"/>
      <c r="DW35" s="532">
        <v>377</v>
      </c>
      <c r="DX35" s="532"/>
      <c r="DY35" s="532"/>
      <c r="DZ35" s="532"/>
      <c r="EA35" s="532"/>
      <c r="EB35" s="532"/>
      <c r="EC35" s="532"/>
      <c r="ED35" s="532"/>
      <c r="EE35" s="532"/>
      <c r="EF35" s="153"/>
      <c r="EG35" s="153"/>
      <c r="EH35" s="153"/>
      <c r="EI35" s="153"/>
      <c r="EJ35" s="67"/>
    </row>
    <row r="36" spans="1:140" ht="12.6" customHeight="1" x14ac:dyDescent="0.15">
      <c r="A36" s="396" t="s">
        <v>157</v>
      </c>
      <c r="B36" s="396"/>
      <c r="C36" s="396"/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7"/>
      <c r="O36" s="546">
        <v>1546</v>
      </c>
      <c r="P36" s="547"/>
      <c r="Q36" s="547"/>
      <c r="R36" s="547"/>
      <c r="S36" s="547"/>
      <c r="T36" s="547"/>
      <c r="U36" s="547"/>
      <c r="V36" s="547"/>
      <c r="W36" s="547"/>
      <c r="X36" s="68"/>
      <c r="Y36" s="68"/>
      <c r="Z36" s="68"/>
      <c r="AA36" s="68"/>
      <c r="AB36" s="154"/>
      <c r="AC36" s="532">
        <v>765</v>
      </c>
      <c r="AD36" s="532"/>
      <c r="AE36" s="532"/>
      <c r="AF36" s="532"/>
      <c r="AG36" s="532"/>
      <c r="AH36" s="532"/>
      <c r="AI36" s="532"/>
      <c r="AJ36" s="532"/>
      <c r="AK36" s="532"/>
      <c r="AL36" s="153"/>
      <c r="AM36" s="153"/>
      <c r="AN36" s="153"/>
      <c r="AO36" s="153"/>
      <c r="AP36" s="153"/>
      <c r="AQ36" s="532">
        <v>781</v>
      </c>
      <c r="AR36" s="532"/>
      <c r="AS36" s="532"/>
      <c r="AT36" s="532"/>
      <c r="AU36" s="532"/>
      <c r="AV36" s="532"/>
      <c r="AW36" s="532"/>
      <c r="AX36" s="532"/>
      <c r="AY36" s="532"/>
      <c r="AZ36" s="153"/>
      <c r="BA36" s="153"/>
      <c r="BB36" s="153"/>
      <c r="BC36" s="153"/>
      <c r="BD36" s="153"/>
      <c r="BE36" s="532">
        <v>667</v>
      </c>
      <c r="BF36" s="532"/>
      <c r="BG36" s="532"/>
      <c r="BH36" s="532"/>
      <c r="BI36" s="532"/>
      <c r="BJ36" s="532"/>
      <c r="BK36" s="532"/>
      <c r="BL36" s="532"/>
      <c r="BM36" s="532"/>
      <c r="BN36" s="153"/>
      <c r="BO36" s="153"/>
      <c r="BP36" s="153"/>
      <c r="BQ36" s="153"/>
      <c r="BR36" s="67"/>
      <c r="BS36" s="396" t="s">
        <v>156</v>
      </c>
      <c r="BT36" s="396"/>
      <c r="BU36" s="396"/>
      <c r="BV36" s="396"/>
      <c r="BW36" s="396"/>
      <c r="BX36" s="396"/>
      <c r="BY36" s="396"/>
      <c r="BZ36" s="396"/>
      <c r="CA36" s="396"/>
      <c r="CB36" s="396"/>
      <c r="CC36" s="396"/>
      <c r="CD36" s="396"/>
      <c r="CE36" s="396"/>
      <c r="CF36" s="397"/>
      <c r="CG36" s="532">
        <v>453</v>
      </c>
      <c r="CH36" s="532"/>
      <c r="CI36" s="532"/>
      <c r="CJ36" s="532"/>
      <c r="CK36" s="532"/>
      <c r="CL36" s="532"/>
      <c r="CM36" s="532"/>
      <c r="CN36" s="532"/>
      <c r="CO36" s="532"/>
      <c r="CP36" s="68"/>
      <c r="CQ36" s="68"/>
      <c r="CR36" s="68"/>
      <c r="CS36" s="68"/>
      <c r="CT36" s="154"/>
      <c r="CU36" s="532">
        <v>226</v>
      </c>
      <c r="CV36" s="532"/>
      <c r="CW36" s="532"/>
      <c r="CX36" s="532"/>
      <c r="CY36" s="532"/>
      <c r="CZ36" s="532"/>
      <c r="DA36" s="532"/>
      <c r="DB36" s="532"/>
      <c r="DC36" s="532"/>
      <c r="DD36" s="153"/>
      <c r="DE36" s="153"/>
      <c r="DF36" s="153"/>
      <c r="DG36" s="153"/>
      <c r="DH36" s="153"/>
      <c r="DI36" s="532">
        <v>227</v>
      </c>
      <c r="DJ36" s="532"/>
      <c r="DK36" s="532"/>
      <c r="DL36" s="532"/>
      <c r="DM36" s="532"/>
      <c r="DN36" s="532"/>
      <c r="DO36" s="532"/>
      <c r="DP36" s="532"/>
      <c r="DQ36" s="532"/>
      <c r="DR36" s="153"/>
      <c r="DS36" s="153"/>
      <c r="DT36" s="153"/>
      <c r="DU36" s="153"/>
      <c r="DV36" s="153"/>
      <c r="DW36" s="532">
        <v>234</v>
      </c>
      <c r="DX36" s="532"/>
      <c r="DY36" s="532"/>
      <c r="DZ36" s="532"/>
      <c r="EA36" s="532"/>
      <c r="EB36" s="532"/>
      <c r="EC36" s="532"/>
      <c r="ED36" s="532"/>
      <c r="EE36" s="532"/>
      <c r="EF36" s="153"/>
      <c r="EG36" s="153"/>
      <c r="EH36" s="153"/>
      <c r="EI36" s="153"/>
      <c r="EJ36" s="74"/>
    </row>
    <row r="37" spans="1:140" ht="12.6" customHeight="1" x14ac:dyDescent="0.15">
      <c r="A37" s="396" t="s">
        <v>155</v>
      </c>
      <c r="B37" s="396"/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  <c r="N37" s="397"/>
      <c r="O37" s="546">
        <v>1505</v>
      </c>
      <c r="P37" s="547"/>
      <c r="Q37" s="547"/>
      <c r="R37" s="547"/>
      <c r="S37" s="547"/>
      <c r="T37" s="547"/>
      <c r="U37" s="547"/>
      <c r="V37" s="547"/>
      <c r="W37" s="547"/>
      <c r="X37" s="68"/>
      <c r="Y37" s="68"/>
      <c r="Z37" s="68"/>
      <c r="AA37" s="68"/>
      <c r="AB37" s="154"/>
      <c r="AC37" s="532">
        <v>724</v>
      </c>
      <c r="AD37" s="532"/>
      <c r="AE37" s="532"/>
      <c r="AF37" s="532"/>
      <c r="AG37" s="532"/>
      <c r="AH37" s="532"/>
      <c r="AI37" s="532"/>
      <c r="AJ37" s="532"/>
      <c r="AK37" s="532"/>
      <c r="AL37" s="153"/>
      <c r="AM37" s="153"/>
      <c r="AN37" s="153"/>
      <c r="AO37" s="153"/>
      <c r="AP37" s="153"/>
      <c r="AQ37" s="532">
        <v>781</v>
      </c>
      <c r="AR37" s="532"/>
      <c r="AS37" s="532"/>
      <c r="AT37" s="532"/>
      <c r="AU37" s="532"/>
      <c r="AV37" s="532"/>
      <c r="AW37" s="532"/>
      <c r="AX37" s="532"/>
      <c r="AY37" s="532"/>
      <c r="AZ37" s="153"/>
      <c r="BA37" s="153"/>
      <c r="BB37" s="153"/>
      <c r="BC37" s="153"/>
      <c r="BD37" s="153"/>
      <c r="BE37" s="532">
        <v>673</v>
      </c>
      <c r="BF37" s="532"/>
      <c r="BG37" s="532"/>
      <c r="BH37" s="532"/>
      <c r="BI37" s="532"/>
      <c r="BJ37" s="532"/>
      <c r="BK37" s="532"/>
      <c r="BL37" s="532"/>
      <c r="BM37" s="532"/>
      <c r="BN37" s="153"/>
      <c r="BO37" s="153"/>
      <c r="BP37" s="153"/>
      <c r="BQ37" s="153"/>
      <c r="BR37" s="67"/>
      <c r="BS37" s="396" t="s">
        <v>154</v>
      </c>
      <c r="BT37" s="396"/>
      <c r="BU37" s="396"/>
      <c r="BV37" s="396"/>
      <c r="BW37" s="396"/>
      <c r="BX37" s="396"/>
      <c r="BY37" s="396"/>
      <c r="BZ37" s="396"/>
      <c r="CA37" s="396"/>
      <c r="CB37" s="396"/>
      <c r="CC37" s="396"/>
      <c r="CD37" s="396"/>
      <c r="CE37" s="396"/>
      <c r="CF37" s="397"/>
      <c r="CG37" s="532">
        <v>330</v>
      </c>
      <c r="CH37" s="532"/>
      <c r="CI37" s="532"/>
      <c r="CJ37" s="532"/>
      <c r="CK37" s="532"/>
      <c r="CL37" s="532"/>
      <c r="CM37" s="532"/>
      <c r="CN37" s="532"/>
      <c r="CO37" s="532"/>
      <c r="CP37" s="68"/>
      <c r="CQ37" s="68"/>
      <c r="CR37" s="68"/>
      <c r="CS37" s="68"/>
      <c r="CT37" s="154"/>
      <c r="CU37" s="532">
        <v>159</v>
      </c>
      <c r="CV37" s="532"/>
      <c r="CW37" s="532"/>
      <c r="CX37" s="532"/>
      <c r="CY37" s="532"/>
      <c r="CZ37" s="532"/>
      <c r="DA37" s="532"/>
      <c r="DB37" s="532"/>
      <c r="DC37" s="532"/>
      <c r="DD37" s="65"/>
      <c r="DE37" s="65"/>
      <c r="DF37" s="65"/>
      <c r="DG37" s="65"/>
      <c r="DH37" s="153"/>
      <c r="DI37" s="532">
        <v>171</v>
      </c>
      <c r="DJ37" s="532"/>
      <c r="DK37" s="532"/>
      <c r="DL37" s="532"/>
      <c r="DM37" s="532"/>
      <c r="DN37" s="532"/>
      <c r="DO37" s="532"/>
      <c r="DP37" s="532"/>
      <c r="DQ37" s="532"/>
      <c r="DR37" s="65"/>
      <c r="DS37" s="65"/>
      <c r="DT37" s="65"/>
      <c r="DU37" s="65"/>
      <c r="DV37" s="153"/>
      <c r="DW37" s="532">
        <v>155</v>
      </c>
      <c r="DX37" s="532"/>
      <c r="DY37" s="532"/>
      <c r="DZ37" s="532"/>
      <c r="EA37" s="532"/>
      <c r="EB37" s="532"/>
      <c r="EC37" s="532"/>
      <c r="ED37" s="532"/>
      <c r="EE37" s="532"/>
      <c r="EF37" s="65"/>
      <c r="EG37" s="65"/>
      <c r="EH37" s="65"/>
      <c r="EI37" s="65"/>
      <c r="EJ37" s="67"/>
    </row>
    <row r="38" spans="1:140" ht="12.6" customHeight="1" x14ac:dyDescent="0.15">
      <c r="A38" s="396" t="s">
        <v>153</v>
      </c>
      <c r="B38" s="396"/>
      <c r="C38" s="396"/>
      <c r="D38" s="396"/>
      <c r="E38" s="396"/>
      <c r="F38" s="396"/>
      <c r="G38" s="396"/>
      <c r="H38" s="396"/>
      <c r="I38" s="396"/>
      <c r="J38" s="396"/>
      <c r="K38" s="396"/>
      <c r="L38" s="396"/>
      <c r="M38" s="396"/>
      <c r="N38" s="397"/>
      <c r="O38" s="546">
        <v>191</v>
      </c>
      <c r="P38" s="547"/>
      <c r="Q38" s="547"/>
      <c r="R38" s="547"/>
      <c r="S38" s="547"/>
      <c r="T38" s="547"/>
      <c r="U38" s="547"/>
      <c r="V38" s="547"/>
      <c r="W38" s="547"/>
      <c r="X38" s="68"/>
      <c r="Y38" s="68"/>
      <c r="Z38" s="68"/>
      <c r="AA38" s="68"/>
      <c r="AB38" s="154"/>
      <c r="AC38" s="532">
        <v>77</v>
      </c>
      <c r="AD38" s="532"/>
      <c r="AE38" s="532"/>
      <c r="AF38" s="532"/>
      <c r="AG38" s="532"/>
      <c r="AH38" s="532"/>
      <c r="AI38" s="532"/>
      <c r="AJ38" s="532"/>
      <c r="AK38" s="532"/>
      <c r="AL38" s="153"/>
      <c r="AM38" s="153"/>
      <c r="AN38" s="153"/>
      <c r="AO38" s="153"/>
      <c r="AP38" s="153"/>
      <c r="AQ38" s="532">
        <v>114</v>
      </c>
      <c r="AR38" s="532"/>
      <c r="AS38" s="532"/>
      <c r="AT38" s="532"/>
      <c r="AU38" s="532"/>
      <c r="AV38" s="532"/>
      <c r="AW38" s="532"/>
      <c r="AX38" s="532"/>
      <c r="AY38" s="532"/>
      <c r="AZ38" s="153"/>
      <c r="BA38" s="153"/>
      <c r="BB38" s="153"/>
      <c r="BC38" s="153"/>
      <c r="BD38" s="153"/>
      <c r="BE38" s="532">
        <v>124</v>
      </c>
      <c r="BF38" s="532"/>
      <c r="BG38" s="532"/>
      <c r="BH38" s="532"/>
      <c r="BI38" s="532"/>
      <c r="BJ38" s="532"/>
      <c r="BK38" s="532"/>
      <c r="BL38" s="532"/>
      <c r="BM38" s="532"/>
      <c r="BN38" s="153"/>
      <c r="BO38" s="153"/>
      <c r="BP38" s="153"/>
      <c r="BQ38" s="153"/>
      <c r="BR38" s="67"/>
      <c r="BS38" s="396" t="s">
        <v>152</v>
      </c>
      <c r="BT38" s="396"/>
      <c r="BU38" s="396"/>
      <c r="BV38" s="396"/>
      <c r="BW38" s="396"/>
      <c r="BX38" s="396"/>
      <c r="BY38" s="396"/>
      <c r="BZ38" s="396"/>
      <c r="CA38" s="396"/>
      <c r="CB38" s="396"/>
      <c r="CC38" s="396"/>
      <c r="CD38" s="396"/>
      <c r="CE38" s="396"/>
      <c r="CF38" s="397"/>
      <c r="CG38" s="532">
        <v>1323</v>
      </c>
      <c r="CH38" s="532"/>
      <c r="CI38" s="532"/>
      <c r="CJ38" s="532"/>
      <c r="CK38" s="532"/>
      <c r="CL38" s="532"/>
      <c r="CM38" s="532"/>
      <c r="CN38" s="532"/>
      <c r="CO38" s="532"/>
      <c r="CP38" s="154"/>
      <c r="CQ38" s="154"/>
      <c r="CR38" s="154"/>
      <c r="CS38" s="154"/>
      <c r="CT38" s="154"/>
      <c r="CU38" s="532">
        <v>653</v>
      </c>
      <c r="CV38" s="532"/>
      <c r="CW38" s="532"/>
      <c r="CX38" s="532"/>
      <c r="CY38" s="532"/>
      <c r="CZ38" s="532"/>
      <c r="DA38" s="532"/>
      <c r="DB38" s="532"/>
      <c r="DC38" s="532"/>
      <c r="DD38" s="153"/>
      <c r="DE38" s="153"/>
      <c r="DF38" s="153"/>
      <c r="DG38" s="153"/>
      <c r="DH38" s="153"/>
      <c r="DI38" s="532">
        <v>670</v>
      </c>
      <c r="DJ38" s="532"/>
      <c r="DK38" s="532"/>
      <c r="DL38" s="532"/>
      <c r="DM38" s="532"/>
      <c r="DN38" s="532"/>
      <c r="DO38" s="532"/>
      <c r="DP38" s="532"/>
      <c r="DQ38" s="532"/>
      <c r="DR38" s="153"/>
      <c r="DS38" s="153"/>
      <c r="DT38" s="153"/>
      <c r="DU38" s="153"/>
      <c r="DV38" s="153"/>
      <c r="DW38" s="532">
        <v>659</v>
      </c>
      <c r="DX38" s="532"/>
      <c r="DY38" s="532"/>
      <c r="DZ38" s="532"/>
      <c r="EA38" s="532"/>
      <c r="EB38" s="532"/>
      <c r="EC38" s="532"/>
      <c r="ED38" s="532"/>
      <c r="EE38" s="532"/>
      <c r="EF38" s="153"/>
      <c r="EG38" s="153"/>
      <c r="EH38" s="153"/>
      <c r="EI38" s="153"/>
      <c r="EJ38" s="185"/>
    </row>
    <row r="39" spans="1:140" ht="12.6" customHeight="1" x14ac:dyDescent="0.15">
      <c r="A39" s="396" t="s">
        <v>151</v>
      </c>
      <c r="B39" s="396"/>
      <c r="C39" s="396"/>
      <c r="D39" s="396"/>
      <c r="E39" s="396"/>
      <c r="F39" s="396"/>
      <c r="G39" s="396"/>
      <c r="H39" s="396"/>
      <c r="I39" s="396"/>
      <c r="J39" s="396"/>
      <c r="K39" s="396"/>
      <c r="L39" s="396"/>
      <c r="M39" s="396"/>
      <c r="N39" s="397"/>
      <c r="O39" s="546">
        <v>496</v>
      </c>
      <c r="P39" s="547"/>
      <c r="Q39" s="547"/>
      <c r="R39" s="547"/>
      <c r="S39" s="547"/>
      <c r="T39" s="547"/>
      <c r="U39" s="547"/>
      <c r="V39" s="547"/>
      <c r="W39" s="547"/>
      <c r="X39" s="68"/>
      <c r="Y39" s="68"/>
      <c r="Z39" s="68"/>
      <c r="AA39" s="68"/>
      <c r="AB39" s="154"/>
      <c r="AC39" s="532">
        <v>211</v>
      </c>
      <c r="AD39" s="532"/>
      <c r="AE39" s="532"/>
      <c r="AF39" s="532"/>
      <c r="AG39" s="532"/>
      <c r="AH39" s="532"/>
      <c r="AI39" s="532"/>
      <c r="AJ39" s="532"/>
      <c r="AK39" s="532"/>
      <c r="AL39" s="153"/>
      <c r="AM39" s="153"/>
      <c r="AN39" s="153"/>
      <c r="AO39" s="153"/>
      <c r="AP39" s="153"/>
      <c r="AQ39" s="532">
        <v>285</v>
      </c>
      <c r="AR39" s="532"/>
      <c r="AS39" s="532"/>
      <c r="AT39" s="532"/>
      <c r="AU39" s="532"/>
      <c r="AV39" s="532"/>
      <c r="AW39" s="532"/>
      <c r="AX39" s="532"/>
      <c r="AY39" s="532"/>
      <c r="AZ39" s="153"/>
      <c r="BA39" s="153"/>
      <c r="BB39" s="153"/>
      <c r="BC39" s="153"/>
      <c r="BD39" s="153"/>
      <c r="BE39" s="532">
        <v>287</v>
      </c>
      <c r="BF39" s="532"/>
      <c r="BG39" s="532"/>
      <c r="BH39" s="532"/>
      <c r="BI39" s="532"/>
      <c r="BJ39" s="532"/>
      <c r="BK39" s="532"/>
      <c r="BL39" s="532"/>
      <c r="BM39" s="532"/>
      <c r="BN39" s="153"/>
      <c r="BO39" s="153"/>
      <c r="BP39" s="153"/>
      <c r="BQ39" s="153"/>
      <c r="BR39" s="185"/>
      <c r="BS39" s="396" t="s">
        <v>150</v>
      </c>
      <c r="BT39" s="396"/>
      <c r="BU39" s="396"/>
      <c r="BV39" s="396"/>
      <c r="BW39" s="396"/>
      <c r="BX39" s="396"/>
      <c r="BY39" s="396"/>
      <c r="BZ39" s="396"/>
      <c r="CA39" s="396"/>
      <c r="CB39" s="396"/>
      <c r="CC39" s="396"/>
      <c r="CD39" s="396"/>
      <c r="CE39" s="396"/>
      <c r="CF39" s="397"/>
      <c r="CG39" s="532">
        <v>225</v>
      </c>
      <c r="CH39" s="532"/>
      <c r="CI39" s="532"/>
      <c r="CJ39" s="532"/>
      <c r="CK39" s="532"/>
      <c r="CL39" s="532"/>
      <c r="CM39" s="532"/>
      <c r="CN39" s="532"/>
      <c r="CO39" s="532"/>
      <c r="CP39" s="68"/>
      <c r="CQ39" s="68"/>
      <c r="CR39" s="68"/>
      <c r="CS39" s="68"/>
      <c r="CT39" s="154"/>
      <c r="CU39" s="532">
        <v>112</v>
      </c>
      <c r="CV39" s="532"/>
      <c r="CW39" s="532"/>
      <c r="CX39" s="532"/>
      <c r="CY39" s="532"/>
      <c r="CZ39" s="532"/>
      <c r="DA39" s="532"/>
      <c r="DB39" s="532"/>
      <c r="DC39" s="532"/>
      <c r="DD39" s="153"/>
      <c r="DE39" s="153"/>
      <c r="DF39" s="153"/>
      <c r="DG39" s="153"/>
      <c r="DH39" s="153"/>
      <c r="DI39" s="532">
        <v>113</v>
      </c>
      <c r="DJ39" s="532"/>
      <c r="DK39" s="532"/>
      <c r="DL39" s="532"/>
      <c r="DM39" s="532"/>
      <c r="DN39" s="532"/>
      <c r="DO39" s="532"/>
      <c r="DP39" s="532"/>
      <c r="DQ39" s="532"/>
      <c r="DR39" s="153"/>
      <c r="DS39" s="153"/>
      <c r="DT39" s="153"/>
      <c r="DU39" s="153"/>
      <c r="DV39" s="153"/>
      <c r="DW39" s="532">
        <v>100</v>
      </c>
      <c r="DX39" s="532"/>
      <c r="DY39" s="532"/>
      <c r="DZ39" s="532"/>
      <c r="EA39" s="532"/>
      <c r="EB39" s="532"/>
      <c r="EC39" s="532"/>
      <c r="ED39" s="532"/>
      <c r="EE39" s="532"/>
      <c r="EF39" s="153"/>
      <c r="EG39" s="153"/>
      <c r="EH39" s="153"/>
      <c r="EI39" s="153"/>
      <c r="EJ39" s="185"/>
    </row>
    <row r="40" spans="1:140" ht="12.6" customHeight="1" x14ac:dyDescent="0.15">
      <c r="A40" s="396" t="s">
        <v>149</v>
      </c>
      <c r="B40" s="396"/>
      <c r="C40" s="396"/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7"/>
      <c r="O40" s="546">
        <v>753</v>
      </c>
      <c r="P40" s="547"/>
      <c r="Q40" s="547"/>
      <c r="R40" s="547"/>
      <c r="S40" s="547"/>
      <c r="T40" s="547"/>
      <c r="U40" s="547"/>
      <c r="V40" s="547"/>
      <c r="W40" s="547"/>
      <c r="X40" s="68"/>
      <c r="Y40" s="68"/>
      <c r="Z40" s="68"/>
      <c r="AA40" s="68"/>
      <c r="AB40" s="154"/>
      <c r="AC40" s="532">
        <v>357</v>
      </c>
      <c r="AD40" s="532"/>
      <c r="AE40" s="532"/>
      <c r="AF40" s="532"/>
      <c r="AG40" s="532"/>
      <c r="AH40" s="532"/>
      <c r="AI40" s="532"/>
      <c r="AJ40" s="532"/>
      <c r="AK40" s="532"/>
      <c r="AL40" s="153"/>
      <c r="AM40" s="153"/>
      <c r="AN40" s="153"/>
      <c r="AO40" s="153"/>
      <c r="AP40" s="153"/>
      <c r="AQ40" s="532">
        <v>396</v>
      </c>
      <c r="AR40" s="532"/>
      <c r="AS40" s="532"/>
      <c r="AT40" s="532"/>
      <c r="AU40" s="532"/>
      <c r="AV40" s="532"/>
      <c r="AW40" s="532"/>
      <c r="AX40" s="532"/>
      <c r="AY40" s="532"/>
      <c r="AZ40" s="153"/>
      <c r="BA40" s="153"/>
      <c r="BB40" s="153"/>
      <c r="BC40" s="153"/>
      <c r="BD40" s="153"/>
      <c r="BE40" s="532">
        <v>350</v>
      </c>
      <c r="BF40" s="532"/>
      <c r="BG40" s="532"/>
      <c r="BH40" s="532"/>
      <c r="BI40" s="532"/>
      <c r="BJ40" s="532"/>
      <c r="BK40" s="532"/>
      <c r="BL40" s="532"/>
      <c r="BM40" s="532"/>
      <c r="BN40" s="153"/>
      <c r="BO40" s="153"/>
      <c r="BP40" s="153"/>
      <c r="BQ40" s="153"/>
      <c r="BR40" s="185"/>
      <c r="BS40" s="396" t="s">
        <v>148</v>
      </c>
      <c r="BT40" s="396"/>
      <c r="BU40" s="396"/>
      <c r="BV40" s="396"/>
      <c r="BW40" s="396"/>
      <c r="BX40" s="396"/>
      <c r="BY40" s="396"/>
      <c r="BZ40" s="396"/>
      <c r="CA40" s="396"/>
      <c r="CB40" s="396"/>
      <c r="CC40" s="396"/>
      <c r="CD40" s="396"/>
      <c r="CE40" s="396"/>
      <c r="CF40" s="397"/>
      <c r="CG40" s="532">
        <v>696</v>
      </c>
      <c r="CH40" s="532"/>
      <c r="CI40" s="532"/>
      <c r="CJ40" s="532"/>
      <c r="CK40" s="532"/>
      <c r="CL40" s="532"/>
      <c r="CM40" s="532"/>
      <c r="CN40" s="532"/>
      <c r="CO40" s="532"/>
      <c r="CP40" s="68"/>
      <c r="CQ40" s="68"/>
      <c r="CR40" s="68"/>
      <c r="CS40" s="68"/>
      <c r="CT40" s="154"/>
      <c r="CU40" s="532">
        <v>355</v>
      </c>
      <c r="CV40" s="532"/>
      <c r="CW40" s="532"/>
      <c r="CX40" s="532"/>
      <c r="CY40" s="532"/>
      <c r="CZ40" s="532"/>
      <c r="DA40" s="532"/>
      <c r="DB40" s="532"/>
      <c r="DC40" s="532"/>
      <c r="DD40" s="153"/>
      <c r="DE40" s="153"/>
      <c r="DF40" s="153"/>
      <c r="DG40" s="153"/>
      <c r="DH40" s="153"/>
      <c r="DI40" s="532">
        <v>341</v>
      </c>
      <c r="DJ40" s="532"/>
      <c r="DK40" s="532"/>
      <c r="DL40" s="532"/>
      <c r="DM40" s="532"/>
      <c r="DN40" s="532"/>
      <c r="DO40" s="532"/>
      <c r="DP40" s="532"/>
      <c r="DQ40" s="532"/>
      <c r="DR40" s="153"/>
      <c r="DS40" s="153"/>
      <c r="DT40" s="153"/>
      <c r="DU40" s="153"/>
      <c r="DV40" s="153"/>
      <c r="DW40" s="532">
        <v>336</v>
      </c>
      <c r="DX40" s="532"/>
      <c r="DY40" s="532"/>
      <c r="DZ40" s="532"/>
      <c r="EA40" s="532"/>
      <c r="EB40" s="532"/>
      <c r="EC40" s="532"/>
      <c r="ED40" s="532"/>
      <c r="EE40" s="532"/>
      <c r="EF40" s="153"/>
      <c r="EG40" s="153"/>
      <c r="EH40" s="153"/>
      <c r="EI40" s="153"/>
      <c r="EJ40" s="185"/>
    </row>
    <row r="41" spans="1:140" ht="12.6" customHeight="1" x14ac:dyDescent="0.15">
      <c r="A41" s="396" t="s">
        <v>147</v>
      </c>
      <c r="B41" s="396"/>
      <c r="C41" s="396"/>
      <c r="D41" s="396"/>
      <c r="E41" s="396"/>
      <c r="F41" s="396"/>
      <c r="G41" s="396"/>
      <c r="H41" s="396"/>
      <c r="I41" s="396"/>
      <c r="J41" s="396"/>
      <c r="K41" s="396"/>
      <c r="L41" s="396"/>
      <c r="M41" s="396"/>
      <c r="N41" s="397"/>
      <c r="O41" s="546">
        <v>1178</v>
      </c>
      <c r="P41" s="547"/>
      <c r="Q41" s="547"/>
      <c r="R41" s="547"/>
      <c r="S41" s="547"/>
      <c r="T41" s="547"/>
      <c r="U41" s="547"/>
      <c r="V41" s="547"/>
      <c r="W41" s="547"/>
      <c r="X41" s="68"/>
      <c r="Y41" s="68"/>
      <c r="Z41" s="68"/>
      <c r="AA41" s="68"/>
      <c r="AB41" s="154"/>
      <c r="AC41" s="532">
        <v>576</v>
      </c>
      <c r="AD41" s="532"/>
      <c r="AE41" s="532"/>
      <c r="AF41" s="532"/>
      <c r="AG41" s="532"/>
      <c r="AH41" s="532"/>
      <c r="AI41" s="532"/>
      <c r="AJ41" s="532"/>
      <c r="AK41" s="532"/>
      <c r="AL41" s="153"/>
      <c r="AM41" s="153"/>
      <c r="AN41" s="153"/>
      <c r="AO41" s="153"/>
      <c r="AP41" s="153"/>
      <c r="AQ41" s="532">
        <v>602</v>
      </c>
      <c r="AR41" s="532"/>
      <c r="AS41" s="532"/>
      <c r="AT41" s="532"/>
      <c r="AU41" s="532"/>
      <c r="AV41" s="532"/>
      <c r="AW41" s="532"/>
      <c r="AX41" s="532"/>
      <c r="AY41" s="532"/>
      <c r="AZ41" s="153"/>
      <c r="BA41" s="153"/>
      <c r="BB41" s="153"/>
      <c r="BC41" s="153"/>
      <c r="BD41" s="153"/>
      <c r="BE41" s="532">
        <v>528</v>
      </c>
      <c r="BF41" s="532"/>
      <c r="BG41" s="532"/>
      <c r="BH41" s="532"/>
      <c r="BI41" s="532"/>
      <c r="BJ41" s="532"/>
      <c r="BK41" s="532"/>
      <c r="BL41" s="532"/>
      <c r="BM41" s="532"/>
      <c r="BN41" s="153"/>
      <c r="BO41" s="153"/>
      <c r="BP41" s="153"/>
      <c r="BQ41" s="153"/>
      <c r="BR41" s="185"/>
      <c r="BS41" s="396" t="s">
        <v>85</v>
      </c>
      <c r="BT41" s="396"/>
      <c r="BU41" s="396"/>
      <c r="BV41" s="396"/>
      <c r="BW41" s="396"/>
      <c r="BX41" s="396"/>
      <c r="BY41" s="396"/>
      <c r="BZ41" s="396"/>
      <c r="CA41" s="396"/>
      <c r="CB41" s="396"/>
      <c r="CC41" s="396"/>
      <c r="CD41" s="396"/>
      <c r="CE41" s="396"/>
      <c r="CF41" s="397"/>
      <c r="CG41" s="532">
        <v>640</v>
      </c>
      <c r="CH41" s="532"/>
      <c r="CI41" s="532"/>
      <c r="CJ41" s="532"/>
      <c r="CK41" s="532"/>
      <c r="CL41" s="532"/>
      <c r="CM41" s="532"/>
      <c r="CN41" s="532"/>
      <c r="CO41" s="532"/>
      <c r="CP41" s="68"/>
      <c r="CQ41" s="68"/>
      <c r="CR41" s="68"/>
      <c r="CS41" s="68"/>
      <c r="CT41" s="154"/>
      <c r="CU41" s="532">
        <v>344</v>
      </c>
      <c r="CV41" s="532"/>
      <c r="CW41" s="532"/>
      <c r="CX41" s="532"/>
      <c r="CY41" s="532"/>
      <c r="CZ41" s="532"/>
      <c r="DA41" s="532"/>
      <c r="DB41" s="532"/>
      <c r="DC41" s="532"/>
      <c r="DD41" s="153"/>
      <c r="DE41" s="153"/>
      <c r="DF41" s="153"/>
      <c r="DG41" s="153"/>
      <c r="DH41" s="153"/>
      <c r="DI41" s="532">
        <v>296</v>
      </c>
      <c r="DJ41" s="532"/>
      <c r="DK41" s="532"/>
      <c r="DL41" s="532"/>
      <c r="DM41" s="532"/>
      <c r="DN41" s="532"/>
      <c r="DO41" s="532"/>
      <c r="DP41" s="532"/>
      <c r="DQ41" s="532"/>
      <c r="DR41" s="153"/>
      <c r="DS41" s="153"/>
      <c r="DT41" s="153"/>
      <c r="DU41" s="153"/>
      <c r="DV41" s="153"/>
      <c r="DW41" s="532">
        <v>288</v>
      </c>
      <c r="DX41" s="532"/>
      <c r="DY41" s="532"/>
      <c r="DZ41" s="532"/>
      <c r="EA41" s="532"/>
      <c r="EB41" s="532"/>
      <c r="EC41" s="532"/>
      <c r="ED41" s="532"/>
      <c r="EE41" s="532"/>
      <c r="EF41" s="153"/>
      <c r="EG41" s="153"/>
      <c r="EH41" s="153"/>
      <c r="EI41" s="153"/>
      <c r="EJ41" s="185"/>
    </row>
    <row r="42" spans="1:140" ht="12.6" customHeight="1" x14ac:dyDescent="0.15">
      <c r="A42" s="396" t="s">
        <v>146</v>
      </c>
      <c r="B42" s="396"/>
      <c r="C42" s="396"/>
      <c r="D42" s="396"/>
      <c r="E42" s="396"/>
      <c r="F42" s="396"/>
      <c r="G42" s="396"/>
      <c r="H42" s="396"/>
      <c r="I42" s="396"/>
      <c r="J42" s="396"/>
      <c r="K42" s="396"/>
      <c r="L42" s="396"/>
      <c r="M42" s="396"/>
      <c r="N42" s="397"/>
      <c r="O42" s="546">
        <v>228</v>
      </c>
      <c r="P42" s="547"/>
      <c r="Q42" s="547"/>
      <c r="R42" s="547"/>
      <c r="S42" s="547"/>
      <c r="T42" s="547"/>
      <c r="U42" s="547"/>
      <c r="V42" s="547"/>
      <c r="W42" s="547"/>
      <c r="X42" s="68"/>
      <c r="Y42" s="68"/>
      <c r="Z42" s="68"/>
      <c r="AA42" s="68"/>
      <c r="AB42" s="154"/>
      <c r="AC42" s="532">
        <v>107</v>
      </c>
      <c r="AD42" s="532"/>
      <c r="AE42" s="532"/>
      <c r="AF42" s="532"/>
      <c r="AG42" s="532"/>
      <c r="AH42" s="532"/>
      <c r="AI42" s="532"/>
      <c r="AJ42" s="532"/>
      <c r="AK42" s="532"/>
      <c r="AL42" s="153"/>
      <c r="AM42" s="153"/>
      <c r="AN42" s="153"/>
      <c r="AO42" s="153"/>
      <c r="AP42" s="153"/>
      <c r="AQ42" s="532">
        <v>121</v>
      </c>
      <c r="AR42" s="532"/>
      <c r="AS42" s="532"/>
      <c r="AT42" s="532"/>
      <c r="AU42" s="532"/>
      <c r="AV42" s="532"/>
      <c r="AW42" s="532"/>
      <c r="AX42" s="532"/>
      <c r="AY42" s="532"/>
      <c r="AZ42" s="153"/>
      <c r="BA42" s="153"/>
      <c r="BB42" s="153"/>
      <c r="BC42" s="153"/>
      <c r="BD42" s="153"/>
      <c r="BE42" s="532">
        <v>96</v>
      </c>
      <c r="BF42" s="532"/>
      <c r="BG42" s="532"/>
      <c r="BH42" s="532"/>
      <c r="BI42" s="532"/>
      <c r="BJ42" s="532"/>
      <c r="BK42" s="532"/>
      <c r="BL42" s="532"/>
      <c r="BM42" s="532"/>
      <c r="BN42" s="153"/>
      <c r="BO42" s="153"/>
      <c r="BP42" s="153"/>
      <c r="BQ42" s="153"/>
      <c r="BR42" s="185"/>
      <c r="BS42" s="396" t="s">
        <v>83</v>
      </c>
      <c r="BT42" s="396"/>
      <c r="BU42" s="396"/>
      <c r="BV42" s="396"/>
      <c r="BW42" s="396"/>
      <c r="BX42" s="396"/>
      <c r="BY42" s="396"/>
      <c r="BZ42" s="396"/>
      <c r="CA42" s="396"/>
      <c r="CB42" s="396"/>
      <c r="CC42" s="396"/>
      <c r="CD42" s="396"/>
      <c r="CE42" s="396"/>
      <c r="CF42" s="397"/>
      <c r="CG42" s="532">
        <v>34</v>
      </c>
      <c r="CH42" s="532"/>
      <c r="CI42" s="532"/>
      <c r="CJ42" s="532"/>
      <c r="CK42" s="532"/>
      <c r="CL42" s="532"/>
      <c r="CM42" s="532"/>
      <c r="CN42" s="532"/>
      <c r="CO42" s="532"/>
      <c r="CP42" s="68"/>
      <c r="CQ42" s="68"/>
      <c r="CR42" s="68"/>
      <c r="CS42" s="68"/>
      <c r="CT42" s="154"/>
      <c r="CU42" s="532">
        <v>17</v>
      </c>
      <c r="CV42" s="532"/>
      <c r="CW42" s="532"/>
      <c r="CX42" s="532"/>
      <c r="CY42" s="532"/>
      <c r="CZ42" s="532"/>
      <c r="DA42" s="532"/>
      <c r="DB42" s="532"/>
      <c r="DC42" s="532"/>
      <c r="DD42" s="153"/>
      <c r="DE42" s="153"/>
      <c r="DF42" s="153"/>
      <c r="DG42" s="153"/>
      <c r="DH42" s="153"/>
      <c r="DI42" s="532">
        <v>17</v>
      </c>
      <c r="DJ42" s="532"/>
      <c r="DK42" s="532"/>
      <c r="DL42" s="532"/>
      <c r="DM42" s="532"/>
      <c r="DN42" s="532"/>
      <c r="DO42" s="532"/>
      <c r="DP42" s="532"/>
      <c r="DQ42" s="532"/>
      <c r="DR42" s="153"/>
      <c r="DS42" s="153"/>
      <c r="DT42" s="153"/>
      <c r="DU42" s="153"/>
      <c r="DV42" s="153"/>
      <c r="DW42" s="532">
        <v>16</v>
      </c>
      <c r="DX42" s="532"/>
      <c r="DY42" s="532"/>
      <c r="DZ42" s="532"/>
      <c r="EA42" s="532"/>
      <c r="EB42" s="532"/>
      <c r="EC42" s="532"/>
      <c r="ED42" s="532"/>
      <c r="EE42" s="532"/>
      <c r="EF42" s="153"/>
      <c r="EG42" s="153"/>
      <c r="EH42" s="153"/>
      <c r="EI42" s="153"/>
      <c r="EJ42" s="185"/>
    </row>
    <row r="43" spans="1:140" ht="12.6" customHeight="1" x14ac:dyDescent="0.15">
      <c r="A43" s="396" t="s">
        <v>145</v>
      </c>
      <c r="B43" s="396"/>
      <c r="C43" s="396"/>
      <c r="D43" s="396"/>
      <c r="E43" s="396"/>
      <c r="F43" s="396"/>
      <c r="G43" s="396"/>
      <c r="H43" s="396"/>
      <c r="I43" s="396"/>
      <c r="J43" s="396"/>
      <c r="K43" s="396"/>
      <c r="L43" s="396"/>
      <c r="M43" s="396"/>
      <c r="N43" s="397"/>
      <c r="O43" s="546">
        <v>1562</v>
      </c>
      <c r="P43" s="547"/>
      <c r="Q43" s="547"/>
      <c r="R43" s="547"/>
      <c r="S43" s="547"/>
      <c r="T43" s="547"/>
      <c r="U43" s="547"/>
      <c r="V43" s="547"/>
      <c r="W43" s="547"/>
      <c r="X43" s="68"/>
      <c r="Y43" s="68"/>
      <c r="Z43" s="68"/>
      <c r="AA43" s="68"/>
      <c r="AB43" s="154"/>
      <c r="AC43" s="532">
        <v>780</v>
      </c>
      <c r="AD43" s="532"/>
      <c r="AE43" s="532"/>
      <c r="AF43" s="532"/>
      <c r="AG43" s="532"/>
      <c r="AH43" s="532"/>
      <c r="AI43" s="532"/>
      <c r="AJ43" s="532"/>
      <c r="AK43" s="532"/>
      <c r="AL43" s="153"/>
      <c r="AM43" s="153"/>
      <c r="AN43" s="153"/>
      <c r="AO43" s="153"/>
      <c r="AP43" s="153"/>
      <c r="AQ43" s="532">
        <v>782</v>
      </c>
      <c r="AR43" s="532"/>
      <c r="AS43" s="532"/>
      <c r="AT43" s="532"/>
      <c r="AU43" s="532"/>
      <c r="AV43" s="532"/>
      <c r="AW43" s="532"/>
      <c r="AX43" s="532"/>
      <c r="AY43" s="532"/>
      <c r="AZ43" s="153"/>
      <c r="BA43" s="153"/>
      <c r="BB43" s="153"/>
      <c r="BC43" s="153"/>
      <c r="BD43" s="153"/>
      <c r="BE43" s="532">
        <v>685</v>
      </c>
      <c r="BF43" s="532"/>
      <c r="BG43" s="532"/>
      <c r="BH43" s="532"/>
      <c r="BI43" s="532"/>
      <c r="BJ43" s="532"/>
      <c r="BK43" s="532"/>
      <c r="BL43" s="532"/>
      <c r="BM43" s="532"/>
      <c r="BN43" s="153"/>
      <c r="BO43" s="153"/>
      <c r="BP43" s="153"/>
      <c r="BQ43" s="153"/>
      <c r="BR43" s="185"/>
      <c r="BS43" s="396" t="s">
        <v>82</v>
      </c>
      <c r="BT43" s="396"/>
      <c r="BU43" s="396"/>
      <c r="BV43" s="396"/>
      <c r="BW43" s="396"/>
      <c r="BX43" s="396"/>
      <c r="BY43" s="396"/>
      <c r="BZ43" s="396"/>
      <c r="CA43" s="396"/>
      <c r="CB43" s="396"/>
      <c r="CC43" s="396"/>
      <c r="CD43" s="396"/>
      <c r="CE43" s="396"/>
      <c r="CF43" s="397"/>
      <c r="CG43" s="532">
        <v>45</v>
      </c>
      <c r="CH43" s="532"/>
      <c r="CI43" s="532"/>
      <c r="CJ43" s="532"/>
      <c r="CK43" s="532"/>
      <c r="CL43" s="532"/>
      <c r="CM43" s="532"/>
      <c r="CN43" s="532"/>
      <c r="CO43" s="532"/>
      <c r="CP43" s="68"/>
      <c r="CQ43" s="68"/>
      <c r="CR43" s="68"/>
      <c r="CS43" s="68"/>
      <c r="CT43" s="154"/>
      <c r="CU43" s="532">
        <v>19</v>
      </c>
      <c r="CV43" s="532"/>
      <c r="CW43" s="532"/>
      <c r="CX43" s="532"/>
      <c r="CY43" s="532"/>
      <c r="CZ43" s="532"/>
      <c r="DA43" s="532"/>
      <c r="DB43" s="532"/>
      <c r="DC43" s="532"/>
      <c r="DD43" s="153"/>
      <c r="DE43" s="153"/>
      <c r="DF43" s="153"/>
      <c r="DG43" s="153"/>
      <c r="DH43" s="153"/>
      <c r="DI43" s="532">
        <v>26</v>
      </c>
      <c r="DJ43" s="532"/>
      <c r="DK43" s="532"/>
      <c r="DL43" s="532"/>
      <c r="DM43" s="532"/>
      <c r="DN43" s="532"/>
      <c r="DO43" s="532"/>
      <c r="DP43" s="532"/>
      <c r="DQ43" s="532"/>
      <c r="DR43" s="153"/>
      <c r="DS43" s="153"/>
      <c r="DT43" s="153"/>
      <c r="DU43" s="153"/>
      <c r="DV43" s="153"/>
      <c r="DW43" s="532">
        <v>24</v>
      </c>
      <c r="DX43" s="532"/>
      <c r="DY43" s="532"/>
      <c r="DZ43" s="532"/>
      <c r="EA43" s="532"/>
      <c r="EB43" s="532"/>
      <c r="EC43" s="532"/>
      <c r="ED43" s="532"/>
      <c r="EE43" s="532"/>
      <c r="EF43" s="153"/>
      <c r="EG43" s="153"/>
      <c r="EH43" s="153"/>
      <c r="EI43" s="153"/>
      <c r="EJ43" s="89"/>
    </row>
    <row r="44" spans="1:140" ht="12.6" customHeight="1" x14ac:dyDescent="0.15">
      <c r="A44" s="396" t="s">
        <v>144</v>
      </c>
      <c r="B44" s="396"/>
      <c r="C44" s="396"/>
      <c r="D44" s="396"/>
      <c r="E44" s="396"/>
      <c r="F44" s="396"/>
      <c r="G44" s="396"/>
      <c r="H44" s="396"/>
      <c r="I44" s="396"/>
      <c r="J44" s="396"/>
      <c r="K44" s="396"/>
      <c r="L44" s="396"/>
      <c r="M44" s="396"/>
      <c r="N44" s="397"/>
      <c r="O44" s="546">
        <v>362</v>
      </c>
      <c r="P44" s="547"/>
      <c r="Q44" s="547"/>
      <c r="R44" s="547"/>
      <c r="S44" s="547"/>
      <c r="T44" s="547"/>
      <c r="U44" s="547"/>
      <c r="V44" s="547"/>
      <c r="W44" s="547"/>
      <c r="X44" s="68"/>
      <c r="Y44" s="68"/>
      <c r="Z44" s="68"/>
      <c r="AA44" s="68"/>
      <c r="AB44" s="154"/>
      <c r="AC44" s="532">
        <v>187</v>
      </c>
      <c r="AD44" s="532"/>
      <c r="AE44" s="532"/>
      <c r="AF44" s="532"/>
      <c r="AG44" s="532"/>
      <c r="AH44" s="532"/>
      <c r="AI44" s="532"/>
      <c r="AJ44" s="532"/>
      <c r="AK44" s="532"/>
      <c r="AL44" s="153"/>
      <c r="AM44" s="153"/>
      <c r="AN44" s="153"/>
      <c r="AO44" s="153"/>
      <c r="AP44" s="153"/>
      <c r="AQ44" s="532">
        <v>175</v>
      </c>
      <c r="AR44" s="532"/>
      <c r="AS44" s="532"/>
      <c r="AT44" s="532"/>
      <c r="AU44" s="532"/>
      <c r="AV44" s="532"/>
      <c r="AW44" s="532"/>
      <c r="AX44" s="532"/>
      <c r="AY44" s="532"/>
      <c r="AZ44" s="153"/>
      <c r="BA44" s="153"/>
      <c r="BB44" s="153"/>
      <c r="BC44" s="153"/>
      <c r="BD44" s="153"/>
      <c r="BE44" s="532">
        <v>152</v>
      </c>
      <c r="BF44" s="532"/>
      <c r="BG44" s="532"/>
      <c r="BH44" s="532"/>
      <c r="BI44" s="532"/>
      <c r="BJ44" s="532"/>
      <c r="BK44" s="532"/>
      <c r="BL44" s="532"/>
      <c r="BM44" s="532"/>
      <c r="BN44" s="153"/>
      <c r="BO44" s="153"/>
      <c r="BP44" s="153"/>
      <c r="BQ44" s="153"/>
      <c r="BR44" s="185"/>
      <c r="BS44" s="396" t="s">
        <v>143</v>
      </c>
      <c r="BT44" s="396"/>
      <c r="BU44" s="396"/>
      <c r="BV44" s="396"/>
      <c r="BW44" s="396"/>
      <c r="BX44" s="396"/>
      <c r="BY44" s="396"/>
      <c r="BZ44" s="396"/>
      <c r="CA44" s="396"/>
      <c r="CB44" s="396"/>
      <c r="CC44" s="396"/>
      <c r="CD44" s="396"/>
      <c r="CE44" s="396"/>
      <c r="CF44" s="397"/>
      <c r="CG44" s="532">
        <v>119</v>
      </c>
      <c r="CH44" s="532"/>
      <c r="CI44" s="532"/>
      <c r="CJ44" s="532"/>
      <c r="CK44" s="532"/>
      <c r="CL44" s="532"/>
      <c r="CM44" s="532"/>
      <c r="CN44" s="532"/>
      <c r="CO44" s="532"/>
      <c r="CP44" s="68"/>
      <c r="CQ44" s="68"/>
      <c r="CR44" s="68"/>
      <c r="CS44" s="68"/>
      <c r="CT44" s="154"/>
      <c r="CU44" s="532">
        <v>68</v>
      </c>
      <c r="CV44" s="532"/>
      <c r="CW44" s="532"/>
      <c r="CX44" s="532"/>
      <c r="CY44" s="532"/>
      <c r="CZ44" s="532"/>
      <c r="DA44" s="532"/>
      <c r="DB44" s="532"/>
      <c r="DC44" s="532"/>
      <c r="DD44" s="68"/>
      <c r="DE44" s="68"/>
      <c r="DF44" s="68"/>
      <c r="DG44" s="68"/>
      <c r="DH44" s="153"/>
      <c r="DI44" s="532">
        <v>51</v>
      </c>
      <c r="DJ44" s="532"/>
      <c r="DK44" s="532"/>
      <c r="DL44" s="532"/>
      <c r="DM44" s="532"/>
      <c r="DN44" s="532"/>
      <c r="DO44" s="532"/>
      <c r="DP44" s="532"/>
      <c r="DQ44" s="532"/>
      <c r="DR44" s="68"/>
      <c r="DS44" s="68"/>
      <c r="DT44" s="68"/>
      <c r="DU44" s="68"/>
      <c r="DV44" s="153"/>
      <c r="DW44" s="532">
        <v>47</v>
      </c>
      <c r="DX44" s="532"/>
      <c r="DY44" s="532"/>
      <c r="DZ44" s="532"/>
      <c r="EA44" s="532"/>
      <c r="EB44" s="532"/>
      <c r="EC44" s="532"/>
      <c r="ED44" s="532"/>
      <c r="EE44" s="532"/>
      <c r="EF44" s="65"/>
      <c r="EG44" s="65"/>
      <c r="EH44" s="65"/>
      <c r="EI44" s="65"/>
      <c r="EJ44" s="185"/>
    </row>
    <row r="45" spans="1:140" ht="12.6" customHeight="1" x14ac:dyDescent="0.15">
      <c r="A45" s="396" t="s">
        <v>142</v>
      </c>
      <c r="B45" s="396"/>
      <c r="C45" s="396"/>
      <c r="D45" s="396"/>
      <c r="E45" s="396"/>
      <c r="F45" s="396"/>
      <c r="G45" s="396"/>
      <c r="H45" s="396"/>
      <c r="I45" s="396"/>
      <c r="J45" s="396"/>
      <c r="K45" s="396"/>
      <c r="L45" s="396"/>
      <c r="M45" s="396"/>
      <c r="N45" s="397"/>
      <c r="O45" s="546">
        <v>268</v>
      </c>
      <c r="P45" s="547"/>
      <c r="Q45" s="547"/>
      <c r="R45" s="547"/>
      <c r="S45" s="547"/>
      <c r="T45" s="547"/>
      <c r="U45" s="547"/>
      <c r="V45" s="547"/>
      <c r="W45" s="547"/>
      <c r="X45" s="68"/>
      <c r="Y45" s="68"/>
      <c r="Z45" s="68"/>
      <c r="AA45" s="68"/>
      <c r="AB45" s="154"/>
      <c r="AC45" s="532">
        <v>142</v>
      </c>
      <c r="AD45" s="532"/>
      <c r="AE45" s="532"/>
      <c r="AF45" s="532"/>
      <c r="AG45" s="532"/>
      <c r="AH45" s="532"/>
      <c r="AI45" s="532"/>
      <c r="AJ45" s="532"/>
      <c r="AK45" s="532"/>
      <c r="AL45" s="153"/>
      <c r="AM45" s="153"/>
      <c r="AN45" s="153"/>
      <c r="AO45" s="153"/>
      <c r="AP45" s="153"/>
      <c r="AQ45" s="532">
        <v>126</v>
      </c>
      <c r="AR45" s="532"/>
      <c r="AS45" s="532"/>
      <c r="AT45" s="532"/>
      <c r="AU45" s="532"/>
      <c r="AV45" s="532"/>
      <c r="AW45" s="532"/>
      <c r="AX45" s="532"/>
      <c r="AY45" s="532"/>
      <c r="AZ45" s="153"/>
      <c r="BA45" s="153"/>
      <c r="BB45" s="153"/>
      <c r="BC45" s="153"/>
      <c r="BD45" s="153"/>
      <c r="BE45" s="532">
        <v>108</v>
      </c>
      <c r="BF45" s="532"/>
      <c r="BG45" s="532"/>
      <c r="BH45" s="532"/>
      <c r="BI45" s="532"/>
      <c r="BJ45" s="532"/>
      <c r="BK45" s="532"/>
      <c r="BL45" s="532"/>
      <c r="BM45" s="532"/>
      <c r="BN45" s="153"/>
      <c r="BO45" s="153"/>
      <c r="BP45" s="153"/>
      <c r="BQ45" s="153"/>
      <c r="BR45" s="185"/>
      <c r="BS45" s="396" t="s">
        <v>141</v>
      </c>
      <c r="BT45" s="396"/>
      <c r="BU45" s="396"/>
      <c r="BV45" s="396"/>
      <c r="BW45" s="396"/>
      <c r="BX45" s="396"/>
      <c r="BY45" s="396"/>
      <c r="BZ45" s="396"/>
      <c r="CA45" s="396"/>
      <c r="CB45" s="396"/>
      <c r="CC45" s="396"/>
      <c r="CD45" s="396"/>
      <c r="CE45" s="396"/>
      <c r="CF45" s="397"/>
      <c r="CG45" s="532">
        <v>585</v>
      </c>
      <c r="CH45" s="532"/>
      <c r="CI45" s="532"/>
      <c r="CJ45" s="532"/>
      <c r="CK45" s="532"/>
      <c r="CL45" s="532"/>
      <c r="CM45" s="532"/>
      <c r="CN45" s="532"/>
      <c r="CO45" s="532"/>
      <c r="CP45" s="154"/>
      <c r="CQ45" s="154"/>
      <c r="CR45" s="154"/>
      <c r="CS45" s="154"/>
      <c r="CT45" s="154"/>
      <c r="CU45" s="532">
        <v>301</v>
      </c>
      <c r="CV45" s="532"/>
      <c r="CW45" s="532"/>
      <c r="CX45" s="532"/>
      <c r="CY45" s="532"/>
      <c r="CZ45" s="532"/>
      <c r="DA45" s="532"/>
      <c r="DB45" s="532"/>
      <c r="DC45" s="532"/>
      <c r="DD45" s="153"/>
      <c r="DE45" s="153"/>
      <c r="DF45" s="153"/>
      <c r="DG45" s="153"/>
      <c r="DH45" s="153"/>
      <c r="DI45" s="532">
        <v>284</v>
      </c>
      <c r="DJ45" s="532"/>
      <c r="DK45" s="532"/>
      <c r="DL45" s="532"/>
      <c r="DM45" s="532"/>
      <c r="DN45" s="532"/>
      <c r="DO45" s="532"/>
      <c r="DP45" s="532"/>
      <c r="DQ45" s="532"/>
      <c r="DR45" s="153"/>
      <c r="DS45" s="153"/>
      <c r="DT45" s="153"/>
      <c r="DU45" s="153"/>
      <c r="DV45" s="153"/>
      <c r="DW45" s="532">
        <v>281</v>
      </c>
      <c r="DX45" s="532"/>
      <c r="DY45" s="532"/>
      <c r="DZ45" s="532"/>
      <c r="EA45" s="532"/>
      <c r="EB45" s="532"/>
      <c r="EC45" s="532"/>
      <c r="ED45" s="532"/>
      <c r="EE45" s="532"/>
      <c r="EF45" s="153"/>
      <c r="EG45" s="153"/>
      <c r="EH45" s="153"/>
      <c r="EI45" s="153"/>
      <c r="EJ45" s="185"/>
    </row>
    <row r="46" spans="1:140" ht="12.6" customHeight="1" x14ac:dyDescent="0.15">
      <c r="A46" s="396" t="s">
        <v>291</v>
      </c>
      <c r="B46" s="396"/>
      <c r="C46" s="396"/>
      <c r="D46" s="396"/>
      <c r="E46" s="396"/>
      <c r="F46" s="396"/>
      <c r="G46" s="396"/>
      <c r="H46" s="396"/>
      <c r="I46" s="396"/>
      <c r="J46" s="396"/>
      <c r="K46" s="396"/>
      <c r="L46" s="396"/>
      <c r="M46" s="396"/>
      <c r="N46" s="397"/>
      <c r="O46" s="546">
        <v>340</v>
      </c>
      <c r="P46" s="547"/>
      <c r="Q46" s="547"/>
      <c r="R46" s="547"/>
      <c r="S46" s="547"/>
      <c r="T46" s="547"/>
      <c r="U46" s="547"/>
      <c r="V46" s="547"/>
      <c r="W46" s="547"/>
      <c r="X46" s="68"/>
      <c r="Y46" s="68"/>
      <c r="Z46" s="68"/>
      <c r="AA46" s="68"/>
      <c r="AB46" s="154"/>
      <c r="AC46" s="532">
        <v>164</v>
      </c>
      <c r="AD46" s="532"/>
      <c r="AE46" s="532"/>
      <c r="AF46" s="532"/>
      <c r="AG46" s="532"/>
      <c r="AH46" s="532"/>
      <c r="AI46" s="532"/>
      <c r="AJ46" s="532"/>
      <c r="AK46" s="532"/>
      <c r="AL46" s="153"/>
      <c r="AM46" s="153"/>
      <c r="AN46" s="153"/>
      <c r="AO46" s="153"/>
      <c r="AP46" s="153"/>
      <c r="AQ46" s="532">
        <v>176</v>
      </c>
      <c r="AR46" s="532"/>
      <c r="AS46" s="532"/>
      <c r="AT46" s="532"/>
      <c r="AU46" s="532"/>
      <c r="AV46" s="532"/>
      <c r="AW46" s="532"/>
      <c r="AX46" s="532"/>
      <c r="AY46" s="532"/>
      <c r="AZ46" s="153"/>
      <c r="BA46" s="153"/>
      <c r="BB46" s="153"/>
      <c r="BC46" s="153"/>
      <c r="BD46" s="153"/>
      <c r="BE46" s="532">
        <v>134</v>
      </c>
      <c r="BF46" s="532"/>
      <c r="BG46" s="532"/>
      <c r="BH46" s="532"/>
      <c r="BI46" s="532"/>
      <c r="BJ46" s="532"/>
      <c r="BK46" s="532"/>
      <c r="BL46" s="532"/>
      <c r="BM46" s="532"/>
      <c r="BN46" s="153"/>
      <c r="BO46" s="153"/>
      <c r="BP46" s="153"/>
      <c r="BQ46" s="153"/>
      <c r="BR46" s="185"/>
      <c r="BS46" s="396" t="s">
        <v>79</v>
      </c>
      <c r="BT46" s="396"/>
      <c r="BU46" s="396"/>
      <c r="BV46" s="396"/>
      <c r="BW46" s="396"/>
      <c r="BX46" s="396"/>
      <c r="BY46" s="396"/>
      <c r="BZ46" s="396"/>
      <c r="CA46" s="396"/>
      <c r="CB46" s="396"/>
      <c r="CC46" s="396"/>
      <c r="CD46" s="396"/>
      <c r="CE46" s="396"/>
      <c r="CF46" s="397"/>
      <c r="CG46" s="532">
        <v>525</v>
      </c>
      <c r="CH46" s="532"/>
      <c r="CI46" s="532"/>
      <c r="CJ46" s="532"/>
      <c r="CK46" s="532"/>
      <c r="CL46" s="532"/>
      <c r="CM46" s="532"/>
      <c r="CN46" s="532"/>
      <c r="CO46" s="532"/>
      <c r="CP46" s="68"/>
      <c r="CQ46" s="68"/>
      <c r="CR46" s="68"/>
      <c r="CS46" s="68"/>
      <c r="CT46" s="154"/>
      <c r="CU46" s="532">
        <v>253</v>
      </c>
      <c r="CV46" s="532"/>
      <c r="CW46" s="532"/>
      <c r="CX46" s="532"/>
      <c r="CY46" s="532"/>
      <c r="CZ46" s="532"/>
      <c r="DA46" s="532"/>
      <c r="DB46" s="532"/>
      <c r="DC46" s="532"/>
      <c r="DD46" s="153"/>
      <c r="DE46" s="153"/>
      <c r="DF46" s="153"/>
      <c r="DG46" s="153"/>
      <c r="DH46" s="153"/>
      <c r="DI46" s="532">
        <v>272</v>
      </c>
      <c r="DJ46" s="532"/>
      <c r="DK46" s="532"/>
      <c r="DL46" s="532"/>
      <c r="DM46" s="532"/>
      <c r="DN46" s="532"/>
      <c r="DO46" s="532"/>
      <c r="DP46" s="532"/>
      <c r="DQ46" s="532"/>
      <c r="DR46" s="153"/>
      <c r="DS46" s="153"/>
      <c r="DT46" s="153"/>
      <c r="DU46" s="153"/>
      <c r="DV46" s="153"/>
      <c r="DW46" s="532">
        <v>223</v>
      </c>
      <c r="DX46" s="532"/>
      <c r="DY46" s="532"/>
      <c r="DZ46" s="532"/>
      <c r="EA46" s="532"/>
      <c r="EB46" s="532"/>
      <c r="EC46" s="532"/>
      <c r="ED46" s="532"/>
      <c r="EE46" s="532"/>
      <c r="EF46" s="153"/>
      <c r="EG46" s="153"/>
      <c r="EH46" s="153"/>
      <c r="EI46" s="153"/>
      <c r="EJ46" s="185"/>
    </row>
    <row r="47" spans="1:140" ht="12.6" customHeight="1" x14ac:dyDescent="0.15">
      <c r="A47" s="396" t="s">
        <v>292</v>
      </c>
      <c r="B47" s="396"/>
      <c r="C47" s="396"/>
      <c r="D47" s="396"/>
      <c r="E47" s="396"/>
      <c r="F47" s="396"/>
      <c r="G47" s="396"/>
      <c r="H47" s="396"/>
      <c r="I47" s="396"/>
      <c r="J47" s="396"/>
      <c r="K47" s="396"/>
      <c r="L47" s="396"/>
      <c r="M47" s="396"/>
      <c r="N47" s="397"/>
      <c r="O47" s="546">
        <v>718</v>
      </c>
      <c r="P47" s="547"/>
      <c r="Q47" s="547"/>
      <c r="R47" s="547"/>
      <c r="S47" s="547"/>
      <c r="T47" s="547"/>
      <c r="U47" s="547"/>
      <c r="V47" s="547"/>
      <c r="W47" s="547"/>
      <c r="X47" s="68"/>
      <c r="Y47" s="68"/>
      <c r="Z47" s="68"/>
      <c r="AA47" s="68"/>
      <c r="AB47" s="154"/>
      <c r="AC47" s="532">
        <v>347</v>
      </c>
      <c r="AD47" s="532"/>
      <c r="AE47" s="532"/>
      <c r="AF47" s="532"/>
      <c r="AG47" s="532"/>
      <c r="AH47" s="532"/>
      <c r="AI47" s="532"/>
      <c r="AJ47" s="532"/>
      <c r="AK47" s="532"/>
      <c r="AL47" s="153"/>
      <c r="AM47" s="153"/>
      <c r="AN47" s="153"/>
      <c r="AO47" s="153"/>
      <c r="AP47" s="153"/>
      <c r="AQ47" s="532">
        <v>371</v>
      </c>
      <c r="AR47" s="532"/>
      <c r="AS47" s="532"/>
      <c r="AT47" s="532"/>
      <c r="AU47" s="532"/>
      <c r="AV47" s="532"/>
      <c r="AW47" s="532"/>
      <c r="AX47" s="532"/>
      <c r="AY47" s="532"/>
      <c r="AZ47" s="153"/>
      <c r="BA47" s="153"/>
      <c r="BB47" s="153"/>
      <c r="BC47" s="153"/>
      <c r="BD47" s="153"/>
      <c r="BE47" s="532">
        <v>297</v>
      </c>
      <c r="BF47" s="532"/>
      <c r="BG47" s="532"/>
      <c r="BH47" s="532"/>
      <c r="BI47" s="532"/>
      <c r="BJ47" s="532"/>
      <c r="BK47" s="532"/>
      <c r="BL47" s="532"/>
      <c r="BM47" s="532"/>
      <c r="BN47" s="153"/>
      <c r="BO47" s="153"/>
      <c r="BP47" s="153"/>
      <c r="BQ47" s="153"/>
      <c r="BR47" s="185"/>
      <c r="BS47" s="396" t="s">
        <v>140</v>
      </c>
      <c r="BT47" s="396"/>
      <c r="BU47" s="396"/>
      <c r="BV47" s="396"/>
      <c r="BW47" s="396"/>
      <c r="BX47" s="396"/>
      <c r="BY47" s="396"/>
      <c r="BZ47" s="396"/>
      <c r="CA47" s="396"/>
      <c r="CB47" s="396"/>
      <c r="CC47" s="396"/>
      <c r="CD47" s="396"/>
      <c r="CE47" s="396"/>
      <c r="CF47" s="397"/>
      <c r="CG47" s="532">
        <v>515</v>
      </c>
      <c r="CH47" s="532"/>
      <c r="CI47" s="532"/>
      <c r="CJ47" s="532"/>
      <c r="CK47" s="532"/>
      <c r="CL47" s="532"/>
      <c r="CM47" s="532"/>
      <c r="CN47" s="532"/>
      <c r="CO47" s="532"/>
      <c r="CP47" s="68"/>
      <c r="CQ47" s="68"/>
      <c r="CR47" s="68"/>
      <c r="CS47" s="68"/>
      <c r="CT47" s="154"/>
      <c r="CU47" s="532">
        <v>260</v>
      </c>
      <c r="CV47" s="532"/>
      <c r="CW47" s="532"/>
      <c r="CX47" s="532"/>
      <c r="CY47" s="532"/>
      <c r="CZ47" s="532"/>
      <c r="DA47" s="532"/>
      <c r="DB47" s="532"/>
      <c r="DC47" s="532"/>
      <c r="DD47" s="153"/>
      <c r="DE47" s="153"/>
      <c r="DF47" s="153"/>
      <c r="DG47" s="153"/>
      <c r="DH47" s="153"/>
      <c r="DI47" s="532">
        <v>255</v>
      </c>
      <c r="DJ47" s="532"/>
      <c r="DK47" s="532"/>
      <c r="DL47" s="532"/>
      <c r="DM47" s="532"/>
      <c r="DN47" s="532"/>
      <c r="DO47" s="532"/>
      <c r="DP47" s="532"/>
      <c r="DQ47" s="532"/>
      <c r="DR47" s="153"/>
      <c r="DS47" s="153"/>
      <c r="DT47" s="153"/>
      <c r="DU47" s="153"/>
      <c r="DV47" s="153"/>
      <c r="DW47" s="532">
        <v>228</v>
      </c>
      <c r="DX47" s="532"/>
      <c r="DY47" s="532"/>
      <c r="DZ47" s="532"/>
      <c r="EA47" s="532"/>
      <c r="EB47" s="532"/>
      <c r="EC47" s="532"/>
      <c r="ED47" s="532"/>
      <c r="EE47" s="532"/>
      <c r="EF47" s="153"/>
      <c r="EG47" s="153"/>
      <c r="EH47" s="153"/>
      <c r="EI47" s="153"/>
      <c r="EJ47" s="185"/>
    </row>
    <row r="48" spans="1:140" ht="12.6" customHeight="1" x14ac:dyDescent="0.15">
      <c r="A48" s="396" t="s">
        <v>139</v>
      </c>
      <c r="B48" s="396"/>
      <c r="C48" s="396"/>
      <c r="D48" s="396"/>
      <c r="E48" s="396"/>
      <c r="F48" s="396"/>
      <c r="G48" s="396"/>
      <c r="H48" s="396"/>
      <c r="I48" s="396"/>
      <c r="J48" s="396"/>
      <c r="K48" s="396"/>
      <c r="L48" s="396"/>
      <c r="M48" s="396"/>
      <c r="N48" s="397"/>
      <c r="O48" s="546">
        <v>355</v>
      </c>
      <c r="P48" s="547"/>
      <c r="Q48" s="547"/>
      <c r="R48" s="547"/>
      <c r="S48" s="547"/>
      <c r="T48" s="547"/>
      <c r="U48" s="547"/>
      <c r="V48" s="547"/>
      <c r="W48" s="547"/>
      <c r="X48" s="68"/>
      <c r="Y48" s="68"/>
      <c r="Z48" s="68"/>
      <c r="AA48" s="68"/>
      <c r="AB48" s="154"/>
      <c r="AC48" s="532">
        <v>178</v>
      </c>
      <c r="AD48" s="532"/>
      <c r="AE48" s="532"/>
      <c r="AF48" s="532"/>
      <c r="AG48" s="532"/>
      <c r="AH48" s="532"/>
      <c r="AI48" s="532"/>
      <c r="AJ48" s="532"/>
      <c r="AK48" s="532"/>
      <c r="AL48" s="153"/>
      <c r="AM48" s="153"/>
      <c r="AN48" s="153"/>
      <c r="AO48" s="153"/>
      <c r="AP48" s="153"/>
      <c r="AQ48" s="532">
        <v>177</v>
      </c>
      <c r="AR48" s="532"/>
      <c r="AS48" s="532"/>
      <c r="AT48" s="532"/>
      <c r="AU48" s="532"/>
      <c r="AV48" s="532"/>
      <c r="AW48" s="532"/>
      <c r="AX48" s="532"/>
      <c r="AY48" s="532"/>
      <c r="AZ48" s="153"/>
      <c r="BA48" s="153"/>
      <c r="BB48" s="153"/>
      <c r="BC48" s="153"/>
      <c r="BD48" s="153"/>
      <c r="BE48" s="532">
        <v>152</v>
      </c>
      <c r="BF48" s="532"/>
      <c r="BG48" s="532"/>
      <c r="BH48" s="532"/>
      <c r="BI48" s="532"/>
      <c r="BJ48" s="532"/>
      <c r="BK48" s="532"/>
      <c r="BL48" s="532"/>
      <c r="BM48" s="532"/>
      <c r="BN48" s="153"/>
      <c r="BO48" s="153"/>
      <c r="BP48" s="153"/>
      <c r="BQ48" s="153"/>
      <c r="BR48" s="185"/>
      <c r="BS48" s="396" t="s">
        <v>137</v>
      </c>
      <c r="BT48" s="396"/>
      <c r="BU48" s="396"/>
      <c r="BV48" s="396"/>
      <c r="BW48" s="396"/>
      <c r="BX48" s="396"/>
      <c r="BY48" s="396"/>
      <c r="BZ48" s="396"/>
      <c r="CA48" s="396"/>
      <c r="CB48" s="396"/>
      <c r="CC48" s="396"/>
      <c r="CD48" s="396"/>
      <c r="CE48" s="396"/>
      <c r="CF48" s="397"/>
      <c r="CG48" s="532">
        <v>132</v>
      </c>
      <c r="CH48" s="532"/>
      <c r="CI48" s="532"/>
      <c r="CJ48" s="532"/>
      <c r="CK48" s="532"/>
      <c r="CL48" s="532"/>
      <c r="CM48" s="532"/>
      <c r="CN48" s="532"/>
      <c r="CO48" s="532"/>
      <c r="CP48" s="68"/>
      <c r="CQ48" s="68"/>
      <c r="CR48" s="68"/>
      <c r="CS48" s="68"/>
      <c r="CT48" s="154"/>
      <c r="CU48" s="532">
        <v>61</v>
      </c>
      <c r="CV48" s="532"/>
      <c r="CW48" s="532"/>
      <c r="CX48" s="532"/>
      <c r="CY48" s="532"/>
      <c r="CZ48" s="532"/>
      <c r="DA48" s="532"/>
      <c r="DB48" s="532"/>
      <c r="DC48" s="532"/>
      <c r="DD48" s="153"/>
      <c r="DE48" s="153"/>
      <c r="DF48" s="153"/>
      <c r="DG48" s="153"/>
      <c r="DH48" s="153"/>
      <c r="DI48" s="532">
        <v>71</v>
      </c>
      <c r="DJ48" s="532"/>
      <c r="DK48" s="532"/>
      <c r="DL48" s="532"/>
      <c r="DM48" s="532"/>
      <c r="DN48" s="532"/>
      <c r="DO48" s="532"/>
      <c r="DP48" s="532"/>
      <c r="DQ48" s="532"/>
      <c r="DR48" s="153"/>
      <c r="DS48" s="153"/>
      <c r="DT48" s="153"/>
      <c r="DU48" s="153"/>
      <c r="DV48" s="153"/>
      <c r="DW48" s="532">
        <v>57</v>
      </c>
      <c r="DX48" s="532"/>
      <c r="DY48" s="532"/>
      <c r="DZ48" s="532"/>
      <c r="EA48" s="532"/>
      <c r="EB48" s="532"/>
      <c r="EC48" s="532"/>
      <c r="ED48" s="532"/>
      <c r="EE48" s="532"/>
      <c r="EF48" s="153"/>
      <c r="EG48" s="153"/>
      <c r="EH48" s="153"/>
      <c r="EI48" s="153"/>
      <c r="EJ48" s="185"/>
    </row>
    <row r="49" spans="1:140" ht="12.6" customHeight="1" x14ac:dyDescent="0.15">
      <c r="A49" s="396" t="s">
        <v>138</v>
      </c>
      <c r="B49" s="396"/>
      <c r="C49" s="396"/>
      <c r="D49" s="396"/>
      <c r="E49" s="396"/>
      <c r="F49" s="396"/>
      <c r="G49" s="396"/>
      <c r="H49" s="396"/>
      <c r="I49" s="396"/>
      <c r="J49" s="396"/>
      <c r="K49" s="396"/>
      <c r="L49" s="396"/>
      <c r="M49" s="396"/>
      <c r="N49" s="397"/>
      <c r="O49" s="546">
        <v>3065</v>
      </c>
      <c r="P49" s="547"/>
      <c r="Q49" s="547"/>
      <c r="R49" s="547"/>
      <c r="S49" s="547"/>
      <c r="T49" s="547"/>
      <c r="U49" s="547"/>
      <c r="V49" s="547"/>
      <c r="W49" s="547"/>
      <c r="X49" s="68"/>
      <c r="Y49" s="68"/>
      <c r="Z49" s="68"/>
      <c r="AA49" s="68"/>
      <c r="AB49" s="154"/>
      <c r="AC49" s="532">
        <v>1561</v>
      </c>
      <c r="AD49" s="532"/>
      <c r="AE49" s="532"/>
      <c r="AF49" s="532"/>
      <c r="AG49" s="532"/>
      <c r="AH49" s="532"/>
      <c r="AI49" s="532"/>
      <c r="AJ49" s="532"/>
      <c r="AK49" s="532"/>
      <c r="AL49" s="153"/>
      <c r="AM49" s="153"/>
      <c r="AN49" s="153"/>
      <c r="AO49" s="153"/>
      <c r="AP49" s="153"/>
      <c r="AQ49" s="532">
        <v>1504</v>
      </c>
      <c r="AR49" s="532"/>
      <c r="AS49" s="532"/>
      <c r="AT49" s="532"/>
      <c r="AU49" s="532"/>
      <c r="AV49" s="532"/>
      <c r="AW49" s="532"/>
      <c r="AX49" s="532"/>
      <c r="AY49" s="532"/>
      <c r="AZ49" s="153"/>
      <c r="BA49" s="153"/>
      <c r="BB49" s="153"/>
      <c r="BC49" s="153"/>
      <c r="BD49" s="153"/>
      <c r="BE49" s="532">
        <v>1503</v>
      </c>
      <c r="BF49" s="532"/>
      <c r="BG49" s="532"/>
      <c r="BH49" s="532"/>
      <c r="BI49" s="532"/>
      <c r="BJ49" s="532"/>
      <c r="BK49" s="532"/>
      <c r="BL49" s="532"/>
      <c r="BM49" s="532"/>
      <c r="BN49" s="153"/>
      <c r="BO49" s="153"/>
      <c r="BP49" s="153"/>
      <c r="BQ49" s="153"/>
      <c r="BR49" s="185"/>
      <c r="BS49" s="396" t="s">
        <v>65</v>
      </c>
      <c r="BT49" s="396"/>
      <c r="BU49" s="396"/>
      <c r="BV49" s="396"/>
      <c r="BW49" s="396"/>
      <c r="BX49" s="396"/>
      <c r="BY49" s="396"/>
      <c r="BZ49" s="396"/>
      <c r="CA49" s="396"/>
      <c r="CB49" s="396"/>
      <c r="CC49" s="396"/>
      <c r="CD49" s="396"/>
      <c r="CE49" s="396"/>
      <c r="CF49" s="397"/>
      <c r="CG49" s="532">
        <v>619</v>
      </c>
      <c r="CH49" s="532"/>
      <c r="CI49" s="532"/>
      <c r="CJ49" s="532"/>
      <c r="CK49" s="532"/>
      <c r="CL49" s="532"/>
      <c r="CM49" s="532"/>
      <c r="CN49" s="532"/>
      <c r="CO49" s="532"/>
      <c r="CP49" s="68"/>
      <c r="CQ49" s="68"/>
      <c r="CR49" s="68"/>
      <c r="CS49" s="68"/>
      <c r="CT49" s="154"/>
      <c r="CU49" s="532">
        <v>309</v>
      </c>
      <c r="CV49" s="532"/>
      <c r="CW49" s="532"/>
      <c r="CX49" s="532"/>
      <c r="CY49" s="532"/>
      <c r="CZ49" s="532"/>
      <c r="DA49" s="532"/>
      <c r="DB49" s="532"/>
      <c r="DC49" s="532"/>
      <c r="DD49" s="154"/>
      <c r="DE49" s="154"/>
      <c r="DF49" s="154"/>
      <c r="DG49" s="154"/>
      <c r="DH49" s="154"/>
      <c r="DI49" s="532">
        <v>310</v>
      </c>
      <c r="DJ49" s="532"/>
      <c r="DK49" s="532"/>
      <c r="DL49" s="532"/>
      <c r="DM49" s="532"/>
      <c r="DN49" s="532"/>
      <c r="DO49" s="532"/>
      <c r="DP49" s="532"/>
      <c r="DQ49" s="532"/>
      <c r="DR49" s="154"/>
      <c r="DS49" s="154"/>
      <c r="DT49" s="154"/>
      <c r="DU49" s="154"/>
      <c r="DV49" s="154"/>
      <c r="DW49" s="532">
        <v>294</v>
      </c>
      <c r="DX49" s="532"/>
      <c r="DY49" s="532"/>
      <c r="DZ49" s="532"/>
      <c r="EA49" s="532"/>
      <c r="EB49" s="532"/>
      <c r="EC49" s="532"/>
      <c r="ED49" s="532"/>
      <c r="EE49" s="532"/>
      <c r="EF49" s="154"/>
      <c r="EG49" s="154"/>
      <c r="EH49" s="154"/>
      <c r="EI49" s="154"/>
      <c r="EJ49" s="192"/>
    </row>
    <row r="50" spans="1:140" ht="12.6" customHeight="1" x14ac:dyDescent="0.15">
      <c r="A50" s="396" t="s">
        <v>136</v>
      </c>
      <c r="B50" s="396"/>
      <c r="C50" s="396"/>
      <c r="D50" s="396"/>
      <c r="E50" s="396"/>
      <c r="F50" s="396"/>
      <c r="G50" s="396"/>
      <c r="H50" s="396"/>
      <c r="I50" s="396"/>
      <c r="J50" s="396"/>
      <c r="K50" s="396"/>
      <c r="L50" s="396"/>
      <c r="M50" s="396"/>
      <c r="N50" s="397"/>
      <c r="O50" s="546">
        <v>3706</v>
      </c>
      <c r="P50" s="547"/>
      <c r="Q50" s="547"/>
      <c r="R50" s="547"/>
      <c r="S50" s="547"/>
      <c r="T50" s="547"/>
      <c r="U50" s="547"/>
      <c r="V50" s="547"/>
      <c r="W50" s="547"/>
      <c r="X50" s="68"/>
      <c r="Y50" s="68"/>
      <c r="Z50" s="68"/>
      <c r="AA50" s="68"/>
      <c r="AB50" s="154"/>
      <c r="AC50" s="532">
        <v>1886</v>
      </c>
      <c r="AD50" s="532"/>
      <c r="AE50" s="532"/>
      <c r="AF50" s="532"/>
      <c r="AG50" s="532"/>
      <c r="AH50" s="532"/>
      <c r="AI50" s="532"/>
      <c r="AJ50" s="532"/>
      <c r="AK50" s="532"/>
      <c r="AL50" s="154"/>
      <c r="AM50" s="154"/>
      <c r="AN50" s="154"/>
      <c r="AO50" s="154"/>
      <c r="AP50" s="154"/>
      <c r="AQ50" s="532">
        <v>1820</v>
      </c>
      <c r="AR50" s="532"/>
      <c r="AS50" s="532"/>
      <c r="AT50" s="532"/>
      <c r="AU50" s="532"/>
      <c r="AV50" s="532"/>
      <c r="AW50" s="532"/>
      <c r="AX50" s="532"/>
      <c r="AY50" s="532"/>
      <c r="AZ50" s="154"/>
      <c r="BA50" s="154"/>
      <c r="BB50" s="154"/>
      <c r="BC50" s="154"/>
      <c r="BD50" s="154"/>
      <c r="BE50" s="532">
        <v>1701</v>
      </c>
      <c r="BF50" s="532"/>
      <c r="BG50" s="532"/>
      <c r="BH50" s="532"/>
      <c r="BI50" s="532"/>
      <c r="BJ50" s="532"/>
      <c r="BK50" s="532"/>
      <c r="BL50" s="532"/>
      <c r="BM50" s="532"/>
      <c r="BN50" s="154"/>
      <c r="BO50" s="154"/>
      <c r="BP50" s="154"/>
      <c r="BQ50" s="154"/>
      <c r="BR50" s="185"/>
      <c r="BS50" s="396" t="s">
        <v>66</v>
      </c>
      <c r="BT50" s="396"/>
      <c r="BU50" s="396"/>
      <c r="BV50" s="396"/>
      <c r="BW50" s="396"/>
      <c r="BX50" s="396"/>
      <c r="BY50" s="396"/>
      <c r="BZ50" s="396"/>
      <c r="CA50" s="396"/>
      <c r="CB50" s="396"/>
      <c r="CC50" s="396"/>
      <c r="CD50" s="396"/>
      <c r="CE50" s="396"/>
      <c r="CF50" s="397"/>
      <c r="CG50" s="532">
        <v>320</v>
      </c>
      <c r="CH50" s="532"/>
      <c r="CI50" s="532"/>
      <c r="CJ50" s="532"/>
      <c r="CK50" s="532"/>
      <c r="CL50" s="532"/>
      <c r="CM50" s="532"/>
      <c r="CN50" s="532"/>
      <c r="CO50" s="532"/>
      <c r="CP50" s="65"/>
      <c r="CQ50" s="65"/>
      <c r="CR50" s="65"/>
      <c r="CS50" s="65"/>
      <c r="CT50" s="153"/>
      <c r="CU50" s="532">
        <v>157</v>
      </c>
      <c r="CV50" s="532"/>
      <c r="CW50" s="532"/>
      <c r="CX50" s="532"/>
      <c r="CY50" s="532"/>
      <c r="CZ50" s="532"/>
      <c r="DA50" s="532"/>
      <c r="DB50" s="532"/>
      <c r="DC50" s="532"/>
      <c r="DD50" s="65"/>
      <c r="DE50" s="65"/>
      <c r="DF50" s="65"/>
      <c r="DG50" s="65"/>
      <c r="DH50" s="153"/>
      <c r="DI50" s="532">
        <v>163</v>
      </c>
      <c r="DJ50" s="532"/>
      <c r="DK50" s="532"/>
      <c r="DL50" s="532"/>
      <c r="DM50" s="532"/>
      <c r="DN50" s="532"/>
      <c r="DO50" s="532"/>
      <c r="DP50" s="532"/>
      <c r="DQ50" s="532"/>
      <c r="DR50" s="65"/>
      <c r="DS50" s="65"/>
      <c r="DT50" s="65"/>
      <c r="DU50" s="65"/>
      <c r="DV50" s="153"/>
      <c r="DW50" s="532">
        <v>138</v>
      </c>
      <c r="DX50" s="532"/>
      <c r="DY50" s="532"/>
      <c r="DZ50" s="532"/>
      <c r="EA50" s="532"/>
      <c r="EB50" s="532"/>
      <c r="EC50" s="532"/>
      <c r="ED50" s="532"/>
      <c r="EE50" s="532"/>
      <c r="EF50" s="65"/>
      <c r="EG50" s="65"/>
      <c r="EH50" s="65"/>
      <c r="EI50" s="65"/>
      <c r="EJ50" s="193"/>
    </row>
    <row r="51" spans="1:140" ht="12.6" customHeight="1" x14ac:dyDescent="0.15">
      <c r="A51" s="396" t="s">
        <v>135</v>
      </c>
      <c r="B51" s="396"/>
      <c r="C51" s="396"/>
      <c r="D51" s="396"/>
      <c r="E51" s="396"/>
      <c r="F51" s="396"/>
      <c r="G51" s="396"/>
      <c r="H51" s="396"/>
      <c r="I51" s="396"/>
      <c r="J51" s="396"/>
      <c r="K51" s="396"/>
      <c r="L51" s="396"/>
      <c r="M51" s="396"/>
      <c r="N51" s="397"/>
      <c r="O51" s="546">
        <v>3923</v>
      </c>
      <c r="P51" s="547"/>
      <c r="Q51" s="547"/>
      <c r="R51" s="547"/>
      <c r="S51" s="547"/>
      <c r="T51" s="547"/>
      <c r="U51" s="547"/>
      <c r="V51" s="547"/>
      <c r="W51" s="547"/>
      <c r="X51" s="65"/>
      <c r="Y51" s="65"/>
      <c r="Z51" s="65"/>
      <c r="AA51" s="65"/>
      <c r="AB51" s="153"/>
      <c r="AC51" s="532">
        <v>1994</v>
      </c>
      <c r="AD51" s="532"/>
      <c r="AE51" s="532"/>
      <c r="AF51" s="532"/>
      <c r="AG51" s="532"/>
      <c r="AH51" s="532"/>
      <c r="AI51" s="532"/>
      <c r="AJ51" s="532"/>
      <c r="AK51" s="532"/>
      <c r="AL51" s="153"/>
      <c r="AM51" s="153"/>
      <c r="AN51" s="153"/>
      <c r="AO51" s="153"/>
      <c r="AP51" s="153"/>
      <c r="AQ51" s="532">
        <v>1929</v>
      </c>
      <c r="AR51" s="532"/>
      <c r="AS51" s="532"/>
      <c r="AT51" s="532"/>
      <c r="AU51" s="532"/>
      <c r="AV51" s="532"/>
      <c r="AW51" s="532"/>
      <c r="AX51" s="532"/>
      <c r="AY51" s="532"/>
      <c r="AZ51" s="153"/>
      <c r="BA51" s="153"/>
      <c r="BB51" s="153"/>
      <c r="BC51" s="153"/>
      <c r="BD51" s="153"/>
      <c r="BE51" s="532">
        <v>1645</v>
      </c>
      <c r="BF51" s="532"/>
      <c r="BG51" s="532"/>
      <c r="BH51" s="532"/>
      <c r="BI51" s="532"/>
      <c r="BJ51" s="532"/>
      <c r="BK51" s="532"/>
      <c r="BL51" s="532"/>
      <c r="BM51" s="532"/>
      <c r="BN51" s="153"/>
      <c r="BO51" s="153"/>
      <c r="BP51" s="153"/>
      <c r="BQ51" s="153"/>
      <c r="BR51" s="191"/>
      <c r="BS51" s="396" t="s">
        <v>62</v>
      </c>
      <c r="BT51" s="396"/>
      <c r="BU51" s="396"/>
      <c r="BV51" s="396"/>
      <c r="BW51" s="396"/>
      <c r="BX51" s="396"/>
      <c r="BY51" s="396"/>
      <c r="BZ51" s="396"/>
      <c r="CA51" s="396"/>
      <c r="CB51" s="396"/>
      <c r="CC51" s="396"/>
      <c r="CD51" s="396"/>
      <c r="CE51" s="396"/>
      <c r="CF51" s="397"/>
      <c r="CG51" s="532">
        <v>1110</v>
      </c>
      <c r="CH51" s="532"/>
      <c r="CI51" s="532"/>
      <c r="CJ51" s="532"/>
      <c r="CK51" s="532"/>
      <c r="CL51" s="532"/>
      <c r="CM51" s="532"/>
      <c r="CN51" s="532"/>
      <c r="CO51" s="532"/>
      <c r="CP51" s="65"/>
      <c r="CQ51" s="65"/>
      <c r="CR51" s="65"/>
      <c r="CS51" s="65"/>
      <c r="CT51" s="153"/>
      <c r="CU51" s="532">
        <v>537</v>
      </c>
      <c r="CV51" s="532"/>
      <c r="CW51" s="532"/>
      <c r="CX51" s="532"/>
      <c r="CY51" s="532"/>
      <c r="CZ51" s="532"/>
      <c r="DA51" s="532"/>
      <c r="DB51" s="532"/>
      <c r="DC51" s="532"/>
      <c r="DD51" s="65"/>
      <c r="DE51" s="65"/>
      <c r="DF51" s="65"/>
      <c r="DG51" s="65"/>
      <c r="DH51" s="153"/>
      <c r="DI51" s="532">
        <v>573</v>
      </c>
      <c r="DJ51" s="532"/>
      <c r="DK51" s="532"/>
      <c r="DL51" s="532"/>
      <c r="DM51" s="532"/>
      <c r="DN51" s="532"/>
      <c r="DO51" s="532"/>
      <c r="DP51" s="532"/>
      <c r="DQ51" s="532"/>
      <c r="DR51" s="65"/>
      <c r="DS51" s="65"/>
      <c r="DT51" s="65"/>
      <c r="DU51" s="65"/>
      <c r="DV51" s="153"/>
      <c r="DW51" s="532">
        <v>476</v>
      </c>
      <c r="DX51" s="532"/>
      <c r="DY51" s="532"/>
      <c r="DZ51" s="532"/>
      <c r="EA51" s="532"/>
      <c r="EB51" s="532"/>
      <c r="EC51" s="532"/>
      <c r="ED51" s="532"/>
      <c r="EE51" s="532"/>
      <c r="EF51" s="65"/>
      <c r="EG51" s="65"/>
      <c r="EH51" s="65"/>
      <c r="EI51" s="65"/>
      <c r="EJ51" s="193"/>
    </row>
    <row r="52" spans="1:140" ht="12.6" customHeight="1" x14ac:dyDescent="0.15">
      <c r="A52" s="396" t="s">
        <v>134</v>
      </c>
      <c r="B52" s="396"/>
      <c r="C52" s="396"/>
      <c r="D52" s="396"/>
      <c r="E52" s="396"/>
      <c r="F52" s="396"/>
      <c r="G52" s="396"/>
      <c r="H52" s="396"/>
      <c r="I52" s="396"/>
      <c r="J52" s="396"/>
      <c r="K52" s="396"/>
      <c r="L52" s="396"/>
      <c r="M52" s="396"/>
      <c r="N52" s="397"/>
      <c r="O52" s="546">
        <v>998</v>
      </c>
      <c r="P52" s="547"/>
      <c r="Q52" s="547"/>
      <c r="R52" s="547"/>
      <c r="S52" s="547"/>
      <c r="T52" s="547"/>
      <c r="U52" s="547"/>
      <c r="V52" s="547"/>
      <c r="W52" s="547"/>
      <c r="X52" s="65"/>
      <c r="Y52" s="65"/>
      <c r="Z52" s="65"/>
      <c r="AA52" s="65"/>
      <c r="AB52" s="153"/>
      <c r="AC52" s="532">
        <v>514</v>
      </c>
      <c r="AD52" s="532"/>
      <c r="AE52" s="532"/>
      <c r="AF52" s="532"/>
      <c r="AG52" s="532"/>
      <c r="AH52" s="532"/>
      <c r="AI52" s="532"/>
      <c r="AJ52" s="532"/>
      <c r="AK52" s="532"/>
      <c r="AL52" s="153"/>
      <c r="AM52" s="153"/>
      <c r="AN52" s="153"/>
      <c r="AO52" s="153"/>
      <c r="AP52" s="153"/>
      <c r="AQ52" s="532">
        <v>484</v>
      </c>
      <c r="AR52" s="532"/>
      <c r="AS52" s="532"/>
      <c r="AT52" s="532"/>
      <c r="AU52" s="532"/>
      <c r="AV52" s="532"/>
      <c r="AW52" s="532"/>
      <c r="AX52" s="532"/>
      <c r="AY52" s="532"/>
      <c r="AZ52" s="153"/>
      <c r="BA52" s="153"/>
      <c r="BB52" s="153"/>
      <c r="BC52" s="153"/>
      <c r="BD52" s="153"/>
      <c r="BE52" s="532">
        <v>462</v>
      </c>
      <c r="BF52" s="532"/>
      <c r="BG52" s="532"/>
      <c r="BH52" s="532"/>
      <c r="BI52" s="532"/>
      <c r="BJ52" s="532"/>
      <c r="BK52" s="532"/>
      <c r="BL52" s="532"/>
      <c r="BM52" s="532"/>
      <c r="BN52" s="153"/>
      <c r="BO52" s="153"/>
      <c r="BP52" s="153"/>
      <c r="BQ52" s="153"/>
      <c r="BS52" s="396" t="s">
        <v>132</v>
      </c>
      <c r="BT52" s="396"/>
      <c r="BU52" s="396"/>
      <c r="BV52" s="396"/>
      <c r="BW52" s="396"/>
      <c r="BX52" s="396"/>
      <c r="BY52" s="396"/>
      <c r="BZ52" s="396"/>
      <c r="CA52" s="396"/>
      <c r="CB52" s="396"/>
      <c r="CC52" s="396"/>
      <c r="CD52" s="396"/>
      <c r="CE52" s="396"/>
      <c r="CF52" s="397"/>
      <c r="CG52" s="532">
        <v>818</v>
      </c>
      <c r="CH52" s="532"/>
      <c r="CI52" s="532"/>
      <c r="CJ52" s="532"/>
      <c r="CK52" s="532"/>
      <c r="CL52" s="532"/>
      <c r="CM52" s="532"/>
      <c r="CN52" s="532"/>
      <c r="CO52" s="532"/>
      <c r="CP52" s="65"/>
      <c r="CQ52" s="65"/>
      <c r="CR52" s="65"/>
      <c r="CS52" s="65"/>
      <c r="CT52" s="153"/>
      <c r="CU52" s="532">
        <v>398</v>
      </c>
      <c r="CV52" s="532"/>
      <c r="CW52" s="532"/>
      <c r="CX52" s="532"/>
      <c r="CY52" s="532"/>
      <c r="CZ52" s="532"/>
      <c r="DA52" s="532"/>
      <c r="DB52" s="532"/>
      <c r="DC52" s="532"/>
      <c r="DD52" s="65"/>
      <c r="DE52" s="65"/>
      <c r="DF52" s="65"/>
      <c r="DG52" s="65"/>
      <c r="DH52" s="153"/>
      <c r="DI52" s="532">
        <v>420</v>
      </c>
      <c r="DJ52" s="532"/>
      <c r="DK52" s="532"/>
      <c r="DL52" s="532"/>
      <c r="DM52" s="532"/>
      <c r="DN52" s="532"/>
      <c r="DO52" s="532"/>
      <c r="DP52" s="532"/>
      <c r="DQ52" s="532"/>
      <c r="DR52" s="65"/>
      <c r="DS52" s="65"/>
      <c r="DT52" s="65"/>
      <c r="DU52" s="65"/>
      <c r="DV52" s="153"/>
      <c r="DW52" s="532">
        <v>343</v>
      </c>
      <c r="DX52" s="532"/>
      <c r="DY52" s="532"/>
      <c r="DZ52" s="532"/>
      <c r="EA52" s="532"/>
      <c r="EB52" s="532"/>
      <c r="EC52" s="532"/>
      <c r="ED52" s="532"/>
      <c r="EE52" s="532"/>
      <c r="EF52" s="65"/>
      <c r="EG52" s="65"/>
      <c r="EH52" s="65"/>
      <c r="EI52" s="65"/>
      <c r="EJ52" s="193"/>
    </row>
    <row r="53" spans="1:140" ht="12.6" customHeight="1" x14ac:dyDescent="0.15">
      <c r="A53" s="396" t="s">
        <v>270</v>
      </c>
      <c r="B53" s="396"/>
      <c r="C53" s="396"/>
      <c r="D53" s="396"/>
      <c r="E53" s="396"/>
      <c r="F53" s="396"/>
      <c r="G53" s="396"/>
      <c r="H53" s="396"/>
      <c r="I53" s="396"/>
      <c r="J53" s="396"/>
      <c r="K53" s="396"/>
      <c r="L53" s="396"/>
      <c r="M53" s="396"/>
      <c r="N53" s="397"/>
      <c r="O53" s="546">
        <v>230</v>
      </c>
      <c r="P53" s="547"/>
      <c r="Q53" s="547"/>
      <c r="R53" s="547"/>
      <c r="S53" s="547"/>
      <c r="T53" s="547"/>
      <c r="U53" s="547"/>
      <c r="V53" s="547"/>
      <c r="W53" s="547"/>
      <c r="X53" s="65"/>
      <c r="Y53" s="65"/>
      <c r="Z53" s="65"/>
      <c r="AA53" s="65"/>
      <c r="AB53" s="153"/>
      <c r="AC53" s="532">
        <v>74</v>
      </c>
      <c r="AD53" s="532"/>
      <c r="AE53" s="532"/>
      <c r="AF53" s="532"/>
      <c r="AG53" s="532"/>
      <c r="AH53" s="532"/>
      <c r="AI53" s="532"/>
      <c r="AJ53" s="532"/>
      <c r="AK53" s="532"/>
      <c r="AL53" s="153"/>
      <c r="AM53" s="153"/>
      <c r="AN53" s="153"/>
      <c r="AO53" s="153"/>
      <c r="AP53" s="153"/>
      <c r="AQ53" s="532">
        <v>156</v>
      </c>
      <c r="AR53" s="532"/>
      <c r="AS53" s="532"/>
      <c r="AT53" s="532"/>
      <c r="AU53" s="532"/>
      <c r="AV53" s="532"/>
      <c r="AW53" s="532"/>
      <c r="AX53" s="532"/>
      <c r="AY53" s="532"/>
      <c r="AZ53" s="153"/>
      <c r="BA53" s="153"/>
      <c r="BB53" s="153"/>
      <c r="BC53" s="153"/>
      <c r="BD53" s="153"/>
      <c r="BE53" s="532">
        <v>151</v>
      </c>
      <c r="BF53" s="532"/>
      <c r="BG53" s="532"/>
      <c r="BH53" s="532"/>
      <c r="BI53" s="532"/>
      <c r="BJ53" s="532"/>
      <c r="BK53" s="532"/>
      <c r="BL53" s="532"/>
      <c r="BM53" s="532"/>
      <c r="BN53" s="153"/>
      <c r="BO53" s="153"/>
      <c r="BP53" s="153"/>
      <c r="BQ53" s="153"/>
      <c r="BS53" s="396" t="s">
        <v>130</v>
      </c>
      <c r="BT53" s="396"/>
      <c r="BU53" s="396"/>
      <c r="BV53" s="396"/>
      <c r="BW53" s="396"/>
      <c r="BX53" s="396"/>
      <c r="BY53" s="396"/>
      <c r="BZ53" s="396"/>
      <c r="CA53" s="396"/>
      <c r="CB53" s="396"/>
      <c r="CC53" s="396"/>
      <c r="CD53" s="396"/>
      <c r="CE53" s="396"/>
      <c r="CF53" s="397"/>
      <c r="CG53" s="532">
        <v>335</v>
      </c>
      <c r="CH53" s="532"/>
      <c r="CI53" s="532"/>
      <c r="CJ53" s="532"/>
      <c r="CK53" s="532"/>
      <c r="CL53" s="532"/>
      <c r="CM53" s="532"/>
      <c r="CN53" s="532"/>
      <c r="CO53" s="532"/>
      <c r="CP53" s="65"/>
      <c r="CQ53" s="65"/>
      <c r="CR53" s="65"/>
      <c r="CS53" s="65"/>
      <c r="CT53" s="153"/>
      <c r="CU53" s="532">
        <v>162</v>
      </c>
      <c r="CV53" s="532"/>
      <c r="CW53" s="532"/>
      <c r="CX53" s="532"/>
      <c r="CY53" s="532"/>
      <c r="CZ53" s="532"/>
      <c r="DA53" s="532"/>
      <c r="DB53" s="532"/>
      <c r="DC53" s="532"/>
      <c r="DD53" s="65"/>
      <c r="DE53" s="65"/>
      <c r="DF53" s="65"/>
      <c r="DG53" s="65"/>
      <c r="DH53" s="153"/>
      <c r="DI53" s="532">
        <v>173</v>
      </c>
      <c r="DJ53" s="532"/>
      <c r="DK53" s="532"/>
      <c r="DL53" s="532"/>
      <c r="DM53" s="532"/>
      <c r="DN53" s="532"/>
      <c r="DO53" s="532"/>
      <c r="DP53" s="532"/>
      <c r="DQ53" s="532"/>
      <c r="DR53" s="65"/>
      <c r="DS53" s="65"/>
      <c r="DT53" s="65"/>
      <c r="DU53" s="65"/>
      <c r="DV53" s="153"/>
      <c r="DW53" s="532">
        <v>147</v>
      </c>
      <c r="DX53" s="532"/>
      <c r="DY53" s="532"/>
      <c r="DZ53" s="532"/>
      <c r="EA53" s="532"/>
      <c r="EB53" s="532"/>
      <c r="EC53" s="532"/>
      <c r="ED53" s="532"/>
      <c r="EE53" s="532"/>
      <c r="EF53" s="65"/>
      <c r="EG53" s="65"/>
      <c r="EH53" s="65"/>
      <c r="EI53" s="65"/>
    </row>
    <row r="54" spans="1:140" ht="12.6" customHeight="1" x14ac:dyDescent="0.15">
      <c r="A54" s="396" t="s">
        <v>133</v>
      </c>
      <c r="B54" s="396"/>
      <c r="C54" s="396"/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7"/>
      <c r="O54" s="546">
        <v>6304</v>
      </c>
      <c r="P54" s="547"/>
      <c r="Q54" s="547"/>
      <c r="R54" s="547"/>
      <c r="S54" s="547"/>
      <c r="T54" s="547"/>
      <c r="U54" s="547"/>
      <c r="V54" s="547"/>
      <c r="W54" s="547"/>
      <c r="X54" s="65"/>
      <c r="Y54" s="65"/>
      <c r="Z54" s="65"/>
      <c r="AA54" s="65"/>
      <c r="AB54" s="153"/>
      <c r="AC54" s="532">
        <v>3090</v>
      </c>
      <c r="AD54" s="532"/>
      <c r="AE54" s="532"/>
      <c r="AF54" s="532"/>
      <c r="AG54" s="532"/>
      <c r="AH54" s="532"/>
      <c r="AI54" s="532"/>
      <c r="AJ54" s="532"/>
      <c r="AK54" s="532"/>
      <c r="AL54" s="153"/>
      <c r="AM54" s="153"/>
      <c r="AN54" s="153"/>
      <c r="AO54" s="153"/>
      <c r="AP54" s="153"/>
      <c r="AQ54" s="532">
        <v>3214</v>
      </c>
      <c r="AR54" s="532"/>
      <c r="AS54" s="532"/>
      <c r="AT54" s="532"/>
      <c r="AU54" s="532"/>
      <c r="AV54" s="532"/>
      <c r="AW54" s="532"/>
      <c r="AX54" s="532"/>
      <c r="AY54" s="532"/>
      <c r="AZ54" s="153"/>
      <c r="BA54" s="153"/>
      <c r="BB54" s="153"/>
      <c r="BC54" s="153"/>
      <c r="BD54" s="153"/>
      <c r="BE54" s="532">
        <v>2751</v>
      </c>
      <c r="BF54" s="532"/>
      <c r="BG54" s="532"/>
      <c r="BH54" s="532"/>
      <c r="BI54" s="532"/>
      <c r="BJ54" s="532"/>
      <c r="BK54" s="532"/>
      <c r="BL54" s="532"/>
      <c r="BM54" s="532"/>
      <c r="BN54" s="153"/>
      <c r="BO54" s="153"/>
      <c r="BP54" s="153"/>
      <c r="BQ54" s="153"/>
      <c r="BS54" s="396" t="s">
        <v>128</v>
      </c>
      <c r="BT54" s="396"/>
      <c r="BU54" s="396"/>
      <c r="BV54" s="396"/>
      <c r="BW54" s="396"/>
      <c r="BX54" s="396"/>
      <c r="BY54" s="396"/>
      <c r="BZ54" s="396"/>
      <c r="CA54" s="396"/>
      <c r="CB54" s="396"/>
      <c r="CC54" s="396"/>
      <c r="CD54" s="396"/>
      <c r="CE54" s="396"/>
      <c r="CF54" s="397"/>
      <c r="CG54" s="532">
        <v>241</v>
      </c>
      <c r="CH54" s="532"/>
      <c r="CI54" s="532"/>
      <c r="CJ54" s="532"/>
      <c r="CK54" s="532"/>
      <c r="CL54" s="532"/>
      <c r="CM54" s="532"/>
      <c r="CN54" s="532"/>
      <c r="CO54" s="532"/>
      <c r="CP54" s="65"/>
      <c r="CQ54" s="65"/>
      <c r="CR54" s="65"/>
      <c r="CS54" s="65"/>
      <c r="CT54" s="153"/>
      <c r="CU54" s="532">
        <v>119</v>
      </c>
      <c r="CV54" s="532"/>
      <c r="CW54" s="532"/>
      <c r="CX54" s="532"/>
      <c r="CY54" s="532"/>
      <c r="CZ54" s="532"/>
      <c r="DA54" s="532"/>
      <c r="DB54" s="532"/>
      <c r="DC54" s="532"/>
      <c r="DD54" s="65"/>
      <c r="DE54" s="65"/>
      <c r="DF54" s="65"/>
      <c r="DG54" s="65"/>
      <c r="DH54" s="153"/>
      <c r="DI54" s="532">
        <v>122</v>
      </c>
      <c r="DJ54" s="532"/>
      <c r="DK54" s="532"/>
      <c r="DL54" s="532"/>
      <c r="DM54" s="532"/>
      <c r="DN54" s="532"/>
      <c r="DO54" s="532"/>
      <c r="DP54" s="532"/>
      <c r="DQ54" s="532"/>
      <c r="DR54" s="65"/>
      <c r="DS54" s="65"/>
      <c r="DT54" s="65"/>
      <c r="DU54" s="65"/>
      <c r="DV54" s="153"/>
      <c r="DW54" s="532">
        <v>111</v>
      </c>
      <c r="DX54" s="532"/>
      <c r="DY54" s="532"/>
      <c r="DZ54" s="532"/>
      <c r="EA54" s="532"/>
      <c r="EB54" s="532"/>
      <c r="EC54" s="532"/>
      <c r="ED54" s="532"/>
      <c r="EE54" s="532"/>
      <c r="EF54" s="65"/>
      <c r="EG54" s="65"/>
      <c r="EH54" s="65"/>
      <c r="EI54" s="65"/>
    </row>
    <row r="55" spans="1:140" ht="12.6" customHeight="1" x14ac:dyDescent="0.15">
      <c r="A55" s="396" t="s">
        <v>131</v>
      </c>
      <c r="B55" s="396"/>
      <c r="C55" s="396"/>
      <c r="D55" s="396"/>
      <c r="E55" s="396"/>
      <c r="F55" s="396"/>
      <c r="G55" s="396"/>
      <c r="H55" s="396"/>
      <c r="I55" s="396"/>
      <c r="J55" s="396"/>
      <c r="K55" s="396"/>
      <c r="L55" s="396"/>
      <c r="M55" s="396"/>
      <c r="N55" s="397"/>
      <c r="O55" s="546">
        <v>2333</v>
      </c>
      <c r="P55" s="547"/>
      <c r="Q55" s="547"/>
      <c r="R55" s="547"/>
      <c r="S55" s="547"/>
      <c r="T55" s="547"/>
      <c r="U55" s="547"/>
      <c r="V55" s="547"/>
      <c r="W55" s="547"/>
      <c r="X55" s="65"/>
      <c r="Y55" s="65"/>
      <c r="Z55" s="65"/>
      <c r="AA55" s="65"/>
      <c r="AB55" s="153"/>
      <c r="AC55" s="532">
        <v>1124</v>
      </c>
      <c r="AD55" s="532"/>
      <c r="AE55" s="532"/>
      <c r="AF55" s="532"/>
      <c r="AG55" s="532"/>
      <c r="AH55" s="532"/>
      <c r="AI55" s="532"/>
      <c r="AJ55" s="532"/>
      <c r="AK55" s="532"/>
      <c r="AL55" s="153"/>
      <c r="AM55" s="153"/>
      <c r="AN55" s="153"/>
      <c r="AO55" s="153"/>
      <c r="AP55" s="153"/>
      <c r="AQ55" s="532">
        <v>1209</v>
      </c>
      <c r="AR55" s="532"/>
      <c r="AS55" s="532"/>
      <c r="AT55" s="532"/>
      <c r="AU55" s="532"/>
      <c r="AV55" s="532"/>
      <c r="AW55" s="532"/>
      <c r="AX55" s="532"/>
      <c r="AY55" s="532"/>
      <c r="AZ55" s="153"/>
      <c r="BA55" s="153"/>
      <c r="BB55" s="153"/>
      <c r="BC55" s="153"/>
      <c r="BD55" s="153"/>
      <c r="BE55" s="532">
        <v>1053</v>
      </c>
      <c r="BF55" s="532"/>
      <c r="BG55" s="532"/>
      <c r="BH55" s="532"/>
      <c r="BI55" s="532"/>
      <c r="BJ55" s="532"/>
      <c r="BK55" s="532"/>
      <c r="BL55" s="532"/>
      <c r="BM55" s="532"/>
      <c r="BN55" s="153"/>
      <c r="BO55" s="153"/>
      <c r="BP55" s="153"/>
      <c r="BQ55" s="153"/>
      <c r="BS55" s="396" t="s">
        <v>127</v>
      </c>
      <c r="BT55" s="396"/>
      <c r="BU55" s="396"/>
      <c r="BV55" s="396"/>
      <c r="BW55" s="396"/>
      <c r="BX55" s="396"/>
      <c r="BY55" s="396"/>
      <c r="BZ55" s="396"/>
      <c r="CA55" s="396"/>
      <c r="CB55" s="396"/>
      <c r="CC55" s="396"/>
      <c r="CD55" s="396"/>
      <c r="CE55" s="396"/>
      <c r="CF55" s="397"/>
      <c r="CG55" s="532">
        <v>318</v>
      </c>
      <c r="CH55" s="532"/>
      <c r="CI55" s="532"/>
      <c r="CJ55" s="532"/>
      <c r="CK55" s="532"/>
      <c r="CL55" s="532"/>
      <c r="CM55" s="532"/>
      <c r="CN55" s="532"/>
      <c r="CO55" s="532"/>
      <c r="CP55" s="65"/>
      <c r="CQ55" s="65"/>
      <c r="CR55" s="65"/>
      <c r="CS55" s="65"/>
      <c r="CT55" s="153"/>
      <c r="CU55" s="532">
        <v>172</v>
      </c>
      <c r="CV55" s="532"/>
      <c r="CW55" s="532"/>
      <c r="CX55" s="532"/>
      <c r="CY55" s="532"/>
      <c r="CZ55" s="532"/>
      <c r="DA55" s="532"/>
      <c r="DB55" s="532"/>
      <c r="DC55" s="532"/>
      <c r="DD55" s="65"/>
      <c r="DE55" s="65"/>
      <c r="DF55" s="65"/>
      <c r="DG55" s="65"/>
      <c r="DH55" s="153"/>
      <c r="DI55" s="532">
        <v>146</v>
      </c>
      <c r="DJ55" s="532"/>
      <c r="DK55" s="532"/>
      <c r="DL55" s="532"/>
      <c r="DM55" s="532"/>
      <c r="DN55" s="532"/>
      <c r="DO55" s="532"/>
      <c r="DP55" s="532"/>
      <c r="DQ55" s="532"/>
      <c r="DR55" s="65"/>
      <c r="DS55" s="65"/>
      <c r="DT55" s="65"/>
      <c r="DU55" s="65"/>
      <c r="DV55" s="153"/>
      <c r="DW55" s="532">
        <v>130</v>
      </c>
      <c r="DX55" s="532"/>
      <c r="DY55" s="532"/>
      <c r="DZ55" s="532"/>
      <c r="EA55" s="532"/>
      <c r="EB55" s="532"/>
      <c r="EC55" s="532"/>
      <c r="ED55" s="532"/>
      <c r="EE55" s="532"/>
      <c r="EF55" s="65"/>
      <c r="EG55" s="65"/>
      <c r="EH55" s="65"/>
      <c r="EI55" s="65"/>
    </row>
    <row r="56" spans="1:140" ht="12.6" customHeight="1" x14ac:dyDescent="0.15">
      <c r="A56" s="396" t="s">
        <v>129</v>
      </c>
      <c r="B56" s="396"/>
      <c r="C56" s="396"/>
      <c r="D56" s="396"/>
      <c r="E56" s="396"/>
      <c r="F56" s="396"/>
      <c r="G56" s="396"/>
      <c r="H56" s="396"/>
      <c r="I56" s="396"/>
      <c r="J56" s="396"/>
      <c r="K56" s="396"/>
      <c r="L56" s="396"/>
      <c r="M56" s="396"/>
      <c r="N56" s="397"/>
      <c r="O56" s="546">
        <v>4469</v>
      </c>
      <c r="P56" s="547"/>
      <c r="Q56" s="547"/>
      <c r="R56" s="547"/>
      <c r="S56" s="547"/>
      <c r="T56" s="547"/>
      <c r="U56" s="547"/>
      <c r="V56" s="547"/>
      <c r="W56" s="547"/>
      <c r="X56" s="65"/>
      <c r="Y56" s="65"/>
      <c r="Z56" s="65"/>
      <c r="AA56" s="65"/>
      <c r="AB56" s="153"/>
      <c r="AC56" s="532">
        <v>2188</v>
      </c>
      <c r="AD56" s="532"/>
      <c r="AE56" s="532"/>
      <c r="AF56" s="532"/>
      <c r="AG56" s="532"/>
      <c r="AH56" s="532"/>
      <c r="AI56" s="532"/>
      <c r="AJ56" s="532"/>
      <c r="AK56" s="532"/>
      <c r="AL56" s="153"/>
      <c r="AM56" s="153"/>
      <c r="AN56" s="153"/>
      <c r="AO56" s="153"/>
      <c r="AP56" s="153"/>
      <c r="AQ56" s="532">
        <v>2281</v>
      </c>
      <c r="AR56" s="532"/>
      <c r="AS56" s="532"/>
      <c r="AT56" s="532"/>
      <c r="AU56" s="532"/>
      <c r="AV56" s="532"/>
      <c r="AW56" s="532"/>
      <c r="AX56" s="532"/>
      <c r="AY56" s="532"/>
      <c r="AZ56" s="153"/>
      <c r="BA56" s="153"/>
      <c r="BB56" s="153"/>
      <c r="BC56" s="153"/>
      <c r="BD56" s="153"/>
      <c r="BE56" s="532">
        <v>2021</v>
      </c>
      <c r="BF56" s="532"/>
      <c r="BG56" s="532"/>
      <c r="BH56" s="532"/>
      <c r="BI56" s="532"/>
      <c r="BJ56" s="532"/>
      <c r="BK56" s="532"/>
      <c r="BL56" s="532"/>
      <c r="BM56" s="532"/>
      <c r="BN56" s="153"/>
      <c r="BO56" s="153"/>
      <c r="BP56" s="153"/>
      <c r="BQ56" s="153"/>
      <c r="BS56" s="396" t="s">
        <v>126</v>
      </c>
      <c r="BT56" s="396"/>
      <c r="BU56" s="396"/>
      <c r="BV56" s="396"/>
      <c r="BW56" s="396"/>
      <c r="BX56" s="396"/>
      <c r="BY56" s="396"/>
      <c r="BZ56" s="396"/>
      <c r="CA56" s="396"/>
      <c r="CB56" s="396"/>
      <c r="CC56" s="396"/>
      <c r="CD56" s="396"/>
      <c r="CE56" s="396"/>
      <c r="CF56" s="397"/>
      <c r="CG56" s="532">
        <v>1077</v>
      </c>
      <c r="CH56" s="532"/>
      <c r="CI56" s="532"/>
      <c r="CJ56" s="532"/>
      <c r="CK56" s="532"/>
      <c r="CL56" s="532"/>
      <c r="CM56" s="532"/>
      <c r="CN56" s="532"/>
      <c r="CO56" s="532"/>
      <c r="CP56" s="65"/>
      <c r="CQ56" s="65"/>
      <c r="CR56" s="65"/>
      <c r="CS56" s="65"/>
      <c r="CT56" s="153"/>
      <c r="CU56" s="532">
        <v>523</v>
      </c>
      <c r="CV56" s="532"/>
      <c r="CW56" s="532"/>
      <c r="CX56" s="532"/>
      <c r="CY56" s="532"/>
      <c r="CZ56" s="532"/>
      <c r="DA56" s="532"/>
      <c r="DB56" s="532"/>
      <c r="DC56" s="532"/>
      <c r="DD56" s="65"/>
      <c r="DE56" s="65"/>
      <c r="DF56" s="65"/>
      <c r="DG56" s="65"/>
      <c r="DH56" s="153"/>
      <c r="DI56" s="532">
        <v>554</v>
      </c>
      <c r="DJ56" s="532"/>
      <c r="DK56" s="532"/>
      <c r="DL56" s="532"/>
      <c r="DM56" s="532"/>
      <c r="DN56" s="532"/>
      <c r="DO56" s="532"/>
      <c r="DP56" s="532"/>
      <c r="DQ56" s="532"/>
      <c r="DR56" s="65"/>
      <c r="DS56" s="65"/>
      <c r="DT56" s="65"/>
      <c r="DU56" s="65"/>
      <c r="DV56" s="153"/>
      <c r="DW56" s="532">
        <v>452</v>
      </c>
      <c r="DX56" s="532"/>
      <c r="DY56" s="532"/>
      <c r="DZ56" s="532"/>
      <c r="EA56" s="532"/>
      <c r="EB56" s="532"/>
      <c r="EC56" s="532"/>
      <c r="ED56" s="532"/>
      <c r="EE56" s="532"/>
      <c r="EF56" s="65"/>
      <c r="EG56" s="65"/>
      <c r="EH56" s="65"/>
      <c r="EI56" s="65"/>
    </row>
    <row r="57" spans="1:140" ht="12.6" customHeight="1" x14ac:dyDescent="0.15">
      <c r="A57" s="396" t="s">
        <v>52</v>
      </c>
      <c r="B57" s="396"/>
      <c r="C57" s="396"/>
      <c r="D57" s="396"/>
      <c r="E57" s="396"/>
      <c r="F57" s="396"/>
      <c r="G57" s="396"/>
      <c r="H57" s="396"/>
      <c r="I57" s="396"/>
      <c r="J57" s="396"/>
      <c r="K57" s="396"/>
      <c r="L57" s="396"/>
      <c r="M57" s="396"/>
      <c r="N57" s="397"/>
      <c r="O57" s="546">
        <v>1672</v>
      </c>
      <c r="P57" s="547"/>
      <c r="Q57" s="547"/>
      <c r="R57" s="547"/>
      <c r="S57" s="547"/>
      <c r="T57" s="547"/>
      <c r="U57" s="547"/>
      <c r="V57" s="547"/>
      <c r="W57" s="547"/>
      <c r="X57" s="65"/>
      <c r="Y57" s="65"/>
      <c r="Z57" s="65"/>
      <c r="AA57" s="65"/>
      <c r="AB57" s="153"/>
      <c r="AC57" s="532">
        <v>833</v>
      </c>
      <c r="AD57" s="532"/>
      <c r="AE57" s="532"/>
      <c r="AF57" s="532"/>
      <c r="AG57" s="532"/>
      <c r="AH57" s="532"/>
      <c r="AI57" s="532"/>
      <c r="AJ57" s="532"/>
      <c r="AK57" s="532"/>
      <c r="AL57" s="153"/>
      <c r="AM57" s="153"/>
      <c r="AN57" s="153"/>
      <c r="AO57" s="153"/>
      <c r="AP57" s="153"/>
      <c r="AQ57" s="532">
        <v>839</v>
      </c>
      <c r="AR57" s="532"/>
      <c r="AS57" s="532"/>
      <c r="AT57" s="532"/>
      <c r="AU57" s="532"/>
      <c r="AV57" s="532"/>
      <c r="AW57" s="532"/>
      <c r="AX57" s="532"/>
      <c r="AY57" s="532"/>
      <c r="AZ57" s="153"/>
      <c r="BA57" s="153"/>
      <c r="BB57" s="153"/>
      <c r="BC57" s="153"/>
      <c r="BD57" s="153"/>
      <c r="BE57" s="532">
        <v>696</v>
      </c>
      <c r="BF57" s="532"/>
      <c r="BG57" s="532"/>
      <c r="BH57" s="532"/>
      <c r="BI57" s="532"/>
      <c r="BJ57" s="532"/>
      <c r="BK57" s="532"/>
      <c r="BL57" s="532"/>
      <c r="BM57" s="532"/>
      <c r="BN57" s="153"/>
      <c r="BO57" s="153"/>
      <c r="BP57" s="153"/>
      <c r="BQ57" s="153"/>
      <c r="BS57" s="396" t="s">
        <v>293</v>
      </c>
      <c r="BT57" s="396"/>
      <c r="BU57" s="396"/>
      <c r="BV57" s="396"/>
      <c r="BW57" s="396"/>
      <c r="BX57" s="396"/>
      <c r="BY57" s="396"/>
      <c r="BZ57" s="396"/>
      <c r="CA57" s="396"/>
      <c r="CB57" s="396"/>
      <c r="CC57" s="396"/>
      <c r="CD57" s="396"/>
      <c r="CE57" s="396"/>
      <c r="CF57" s="397"/>
      <c r="CG57" s="532">
        <v>2</v>
      </c>
      <c r="CH57" s="532"/>
      <c r="CI57" s="532"/>
      <c r="CJ57" s="532"/>
      <c r="CK57" s="532"/>
      <c r="CL57" s="532"/>
      <c r="CM57" s="532"/>
      <c r="CN57" s="532"/>
      <c r="CO57" s="532"/>
      <c r="CP57" s="65"/>
      <c r="CQ57" s="65"/>
      <c r="CR57" s="65"/>
      <c r="CS57" s="65"/>
      <c r="CT57" s="153"/>
      <c r="CU57" s="532" t="s">
        <v>428</v>
      </c>
      <c r="CV57" s="532"/>
      <c r="CW57" s="532"/>
      <c r="CX57" s="532"/>
      <c r="CY57" s="532"/>
      <c r="CZ57" s="532"/>
      <c r="DA57" s="532"/>
      <c r="DB57" s="532"/>
      <c r="DC57" s="532"/>
      <c r="DD57" s="65"/>
      <c r="DE57" s="65"/>
      <c r="DF57" s="65"/>
      <c r="DG57" s="65"/>
      <c r="DH57" s="153"/>
      <c r="DI57" s="532">
        <v>2</v>
      </c>
      <c r="DJ57" s="532"/>
      <c r="DK57" s="532"/>
      <c r="DL57" s="532"/>
      <c r="DM57" s="532"/>
      <c r="DN57" s="532"/>
      <c r="DO57" s="532"/>
      <c r="DP57" s="532"/>
      <c r="DQ57" s="532"/>
      <c r="DR57" s="65"/>
      <c r="DS57" s="65"/>
      <c r="DT57" s="65"/>
      <c r="DU57" s="65"/>
      <c r="DV57" s="153"/>
      <c r="DW57" s="532">
        <v>1</v>
      </c>
      <c r="DX57" s="532"/>
      <c r="DY57" s="532"/>
      <c r="DZ57" s="532"/>
      <c r="EA57" s="532"/>
      <c r="EB57" s="532"/>
      <c r="EC57" s="532"/>
      <c r="ED57" s="532"/>
      <c r="EE57" s="532"/>
      <c r="EF57" s="65"/>
      <c r="EG57" s="65"/>
      <c r="EH57" s="65"/>
      <c r="EI57" s="65"/>
    </row>
    <row r="58" spans="1:140" ht="12.6" customHeight="1" x14ac:dyDescent="0.15">
      <c r="A58" s="396" t="s">
        <v>51</v>
      </c>
      <c r="B58" s="396"/>
      <c r="C58" s="396"/>
      <c r="D58" s="396"/>
      <c r="E58" s="396"/>
      <c r="F58" s="396"/>
      <c r="G58" s="396"/>
      <c r="H58" s="396"/>
      <c r="I58" s="396"/>
      <c r="J58" s="396"/>
      <c r="K58" s="396"/>
      <c r="L58" s="396"/>
      <c r="M58" s="396"/>
      <c r="N58" s="397"/>
      <c r="O58" s="546">
        <v>809</v>
      </c>
      <c r="P58" s="547"/>
      <c r="Q58" s="547"/>
      <c r="R58" s="547"/>
      <c r="S58" s="547"/>
      <c r="T58" s="547"/>
      <c r="U58" s="547"/>
      <c r="V58" s="547"/>
      <c r="W58" s="547"/>
      <c r="X58" s="65"/>
      <c r="Y58" s="65"/>
      <c r="Z58" s="65"/>
      <c r="AA58" s="65"/>
      <c r="AB58" s="153"/>
      <c r="AC58" s="532">
        <v>386</v>
      </c>
      <c r="AD58" s="532"/>
      <c r="AE58" s="532"/>
      <c r="AF58" s="532"/>
      <c r="AG58" s="532"/>
      <c r="AH58" s="532"/>
      <c r="AI58" s="532"/>
      <c r="AJ58" s="532"/>
      <c r="AK58" s="532"/>
      <c r="AL58" s="153"/>
      <c r="AM58" s="153"/>
      <c r="AN58" s="153"/>
      <c r="AO58" s="153"/>
      <c r="AP58" s="153"/>
      <c r="AQ58" s="532">
        <v>423</v>
      </c>
      <c r="AR58" s="532"/>
      <c r="AS58" s="532"/>
      <c r="AT58" s="532"/>
      <c r="AU58" s="532"/>
      <c r="AV58" s="532"/>
      <c r="AW58" s="532"/>
      <c r="AX58" s="532"/>
      <c r="AY58" s="532"/>
      <c r="AZ58" s="153"/>
      <c r="BA58" s="153"/>
      <c r="BB58" s="153"/>
      <c r="BC58" s="153"/>
      <c r="BD58" s="153"/>
      <c r="BE58" s="532">
        <v>408</v>
      </c>
      <c r="BF58" s="532"/>
      <c r="BG58" s="532"/>
      <c r="BH58" s="532"/>
      <c r="BI58" s="532"/>
      <c r="BJ58" s="532"/>
      <c r="BK58" s="532"/>
      <c r="BL58" s="532"/>
      <c r="BM58" s="532"/>
      <c r="BN58" s="153"/>
      <c r="BO58" s="153"/>
      <c r="BP58" s="153"/>
      <c r="BQ58" s="153"/>
      <c r="BS58" s="396" t="s">
        <v>294</v>
      </c>
      <c r="BT58" s="396"/>
      <c r="BU58" s="396"/>
      <c r="BV58" s="396"/>
      <c r="BW58" s="396"/>
      <c r="BX58" s="396"/>
      <c r="BY58" s="396"/>
      <c r="BZ58" s="396"/>
      <c r="CA58" s="396"/>
      <c r="CB58" s="396"/>
      <c r="CC58" s="396"/>
      <c r="CD58" s="396"/>
      <c r="CE58" s="396"/>
      <c r="CF58" s="397"/>
      <c r="CG58" s="532">
        <v>302</v>
      </c>
      <c r="CH58" s="532"/>
      <c r="CI58" s="532"/>
      <c r="CJ58" s="532"/>
      <c r="CK58" s="532"/>
      <c r="CL58" s="532"/>
      <c r="CM58" s="532"/>
      <c r="CN58" s="532"/>
      <c r="CO58" s="532"/>
      <c r="CP58" s="267"/>
      <c r="CQ58" s="267"/>
      <c r="CR58" s="267"/>
      <c r="CS58" s="267"/>
      <c r="CT58" s="194"/>
      <c r="CU58" s="532">
        <v>145</v>
      </c>
      <c r="CV58" s="532"/>
      <c r="CW58" s="532"/>
      <c r="CX58" s="532"/>
      <c r="CY58" s="532"/>
      <c r="CZ58" s="532"/>
      <c r="DA58" s="532"/>
      <c r="DB58" s="532"/>
      <c r="DC58" s="532"/>
      <c r="DD58" s="194"/>
      <c r="DE58" s="194"/>
      <c r="DF58" s="194"/>
      <c r="DG58" s="194"/>
      <c r="DH58" s="194"/>
      <c r="DI58" s="532">
        <v>157</v>
      </c>
      <c r="DJ58" s="532"/>
      <c r="DK58" s="532"/>
      <c r="DL58" s="532"/>
      <c r="DM58" s="532"/>
      <c r="DN58" s="532"/>
      <c r="DO58" s="532"/>
      <c r="DP58" s="532"/>
      <c r="DQ58" s="532"/>
      <c r="DR58" s="194"/>
      <c r="DS58" s="194"/>
      <c r="DT58" s="194"/>
      <c r="DU58" s="194"/>
      <c r="DV58" s="194"/>
      <c r="DW58" s="532">
        <v>117</v>
      </c>
      <c r="DX58" s="532"/>
      <c r="DY58" s="532"/>
      <c r="DZ58" s="532"/>
      <c r="EA58" s="532"/>
      <c r="EB58" s="532"/>
      <c r="EC58" s="532"/>
      <c r="ED58" s="532"/>
      <c r="EE58" s="532"/>
      <c r="EF58" s="194"/>
      <c r="EG58" s="194"/>
      <c r="EH58" s="194"/>
      <c r="EI58" s="194"/>
    </row>
    <row r="59" spans="1:140" ht="12.6" customHeight="1" x14ac:dyDescent="0.15">
      <c r="A59" s="396" t="s">
        <v>125</v>
      </c>
      <c r="B59" s="396"/>
      <c r="C59" s="396"/>
      <c r="D59" s="396"/>
      <c r="E59" s="396"/>
      <c r="F59" s="396"/>
      <c r="G59" s="396"/>
      <c r="H59" s="396"/>
      <c r="I59" s="396"/>
      <c r="J59" s="396"/>
      <c r="K59" s="396"/>
      <c r="L59" s="396"/>
      <c r="M59" s="396"/>
      <c r="N59" s="397"/>
      <c r="O59" s="546">
        <v>2089</v>
      </c>
      <c r="P59" s="547"/>
      <c r="Q59" s="547"/>
      <c r="R59" s="547"/>
      <c r="S59" s="547"/>
      <c r="T59" s="547"/>
      <c r="U59" s="547"/>
      <c r="V59" s="547"/>
      <c r="W59" s="547"/>
      <c r="X59" s="65"/>
      <c r="Y59" s="65"/>
      <c r="Z59" s="65"/>
      <c r="AA59" s="65"/>
      <c r="AB59" s="153"/>
      <c r="AC59" s="532">
        <v>1050</v>
      </c>
      <c r="AD59" s="532"/>
      <c r="AE59" s="532"/>
      <c r="AF59" s="532"/>
      <c r="AG59" s="532"/>
      <c r="AH59" s="532"/>
      <c r="AI59" s="532"/>
      <c r="AJ59" s="532"/>
      <c r="AK59" s="532"/>
      <c r="AL59" s="153"/>
      <c r="AM59" s="153"/>
      <c r="AN59" s="153"/>
      <c r="AO59" s="153"/>
      <c r="AP59" s="153"/>
      <c r="AQ59" s="532">
        <v>1039</v>
      </c>
      <c r="AR59" s="532"/>
      <c r="AS59" s="532"/>
      <c r="AT59" s="532"/>
      <c r="AU59" s="532"/>
      <c r="AV59" s="532"/>
      <c r="AW59" s="532"/>
      <c r="AX59" s="532"/>
      <c r="AY59" s="532"/>
      <c r="AZ59" s="153"/>
      <c r="BA59" s="153"/>
      <c r="BB59" s="153"/>
      <c r="BC59" s="153"/>
      <c r="BD59" s="153"/>
      <c r="BE59" s="532">
        <v>917</v>
      </c>
      <c r="BF59" s="532"/>
      <c r="BG59" s="532"/>
      <c r="BH59" s="532"/>
      <c r="BI59" s="532"/>
      <c r="BJ59" s="532"/>
      <c r="BK59" s="532"/>
      <c r="BL59" s="532"/>
      <c r="BM59" s="532"/>
      <c r="BN59" s="153"/>
      <c r="BO59" s="153"/>
      <c r="BP59" s="153"/>
      <c r="BQ59" s="153"/>
      <c r="BS59" s="396" t="s">
        <v>123</v>
      </c>
      <c r="BT59" s="396"/>
      <c r="BU59" s="396"/>
      <c r="BV59" s="396"/>
      <c r="BW59" s="396"/>
      <c r="BX59" s="396"/>
      <c r="BY59" s="396"/>
      <c r="BZ59" s="396"/>
      <c r="CA59" s="396"/>
      <c r="CB59" s="396"/>
      <c r="CC59" s="396"/>
      <c r="CD59" s="396"/>
      <c r="CE59" s="396"/>
      <c r="CF59" s="397"/>
      <c r="CG59" s="532">
        <v>146</v>
      </c>
      <c r="CH59" s="532"/>
      <c r="CI59" s="532"/>
      <c r="CJ59" s="532"/>
      <c r="CK59" s="532"/>
      <c r="CL59" s="532"/>
      <c r="CM59" s="532"/>
      <c r="CN59" s="532"/>
      <c r="CO59" s="532"/>
      <c r="CP59" s="267"/>
      <c r="CQ59" s="267"/>
      <c r="CR59" s="267"/>
      <c r="CS59" s="267"/>
      <c r="CT59" s="194"/>
      <c r="CU59" s="532">
        <v>62</v>
      </c>
      <c r="CV59" s="532"/>
      <c r="CW59" s="532"/>
      <c r="CX59" s="532"/>
      <c r="CY59" s="532"/>
      <c r="CZ59" s="532"/>
      <c r="DA59" s="532"/>
      <c r="DB59" s="532"/>
      <c r="DC59" s="532"/>
      <c r="DD59" s="194"/>
      <c r="DE59" s="194"/>
      <c r="DF59" s="194"/>
      <c r="DG59" s="194"/>
      <c r="DH59" s="194"/>
      <c r="DI59" s="532">
        <v>84</v>
      </c>
      <c r="DJ59" s="532"/>
      <c r="DK59" s="532"/>
      <c r="DL59" s="532"/>
      <c r="DM59" s="532"/>
      <c r="DN59" s="532"/>
      <c r="DO59" s="532"/>
      <c r="DP59" s="532"/>
      <c r="DQ59" s="532"/>
      <c r="DR59" s="194"/>
      <c r="DS59" s="194"/>
      <c r="DT59" s="194"/>
      <c r="DU59" s="194"/>
      <c r="DV59" s="194"/>
      <c r="DW59" s="532">
        <v>66</v>
      </c>
      <c r="DX59" s="532"/>
      <c r="DY59" s="532"/>
      <c r="DZ59" s="532"/>
      <c r="EA59" s="532"/>
      <c r="EB59" s="532"/>
      <c r="EC59" s="532"/>
      <c r="ED59" s="532"/>
      <c r="EE59" s="532"/>
      <c r="EF59" s="194"/>
      <c r="EG59" s="194"/>
      <c r="EH59" s="194"/>
      <c r="EI59" s="194"/>
    </row>
    <row r="60" spans="1:140" ht="12.6" customHeight="1" x14ac:dyDescent="0.15">
      <c r="A60" s="396" t="s">
        <v>124</v>
      </c>
      <c r="B60" s="396"/>
      <c r="C60" s="396"/>
      <c r="D60" s="396"/>
      <c r="E60" s="396"/>
      <c r="F60" s="396"/>
      <c r="G60" s="396"/>
      <c r="H60" s="396"/>
      <c r="I60" s="396"/>
      <c r="J60" s="396"/>
      <c r="K60" s="396"/>
      <c r="L60" s="396"/>
      <c r="M60" s="396"/>
      <c r="N60" s="397"/>
      <c r="O60" s="546">
        <v>751</v>
      </c>
      <c r="P60" s="547"/>
      <c r="Q60" s="547"/>
      <c r="R60" s="547"/>
      <c r="S60" s="547"/>
      <c r="T60" s="547"/>
      <c r="U60" s="547"/>
      <c r="V60" s="547"/>
      <c r="W60" s="547"/>
      <c r="X60" s="65"/>
      <c r="Y60" s="65"/>
      <c r="Z60" s="65"/>
      <c r="AA60" s="65"/>
      <c r="AB60" s="153"/>
      <c r="AC60" s="532">
        <v>377</v>
      </c>
      <c r="AD60" s="532"/>
      <c r="AE60" s="532"/>
      <c r="AF60" s="532"/>
      <c r="AG60" s="532"/>
      <c r="AH60" s="532"/>
      <c r="AI60" s="532"/>
      <c r="AJ60" s="532"/>
      <c r="AK60" s="532"/>
      <c r="AL60" s="153"/>
      <c r="AM60" s="153"/>
      <c r="AN60" s="153"/>
      <c r="AO60" s="153"/>
      <c r="AP60" s="153"/>
      <c r="AQ60" s="532">
        <v>374</v>
      </c>
      <c r="AR60" s="532"/>
      <c r="AS60" s="532"/>
      <c r="AT60" s="532"/>
      <c r="AU60" s="532"/>
      <c r="AV60" s="532"/>
      <c r="AW60" s="532"/>
      <c r="AX60" s="532"/>
      <c r="AY60" s="532"/>
      <c r="AZ60" s="153"/>
      <c r="BA60" s="153"/>
      <c r="BB60" s="153"/>
      <c r="BC60" s="153"/>
      <c r="BD60" s="153"/>
      <c r="BE60" s="532">
        <v>313</v>
      </c>
      <c r="BF60" s="532"/>
      <c r="BG60" s="532"/>
      <c r="BH60" s="532"/>
      <c r="BI60" s="532"/>
      <c r="BJ60" s="532"/>
      <c r="BK60" s="532"/>
      <c r="BL60" s="532"/>
      <c r="BM60" s="532"/>
      <c r="BN60" s="153"/>
      <c r="BO60" s="153"/>
      <c r="BP60" s="153"/>
      <c r="BQ60" s="153"/>
      <c r="BS60" s="396" t="s">
        <v>121</v>
      </c>
      <c r="BT60" s="396"/>
      <c r="BU60" s="396"/>
      <c r="BV60" s="396"/>
      <c r="BW60" s="396"/>
      <c r="BX60" s="396"/>
      <c r="BY60" s="396"/>
      <c r="BZ60" s="396"/>
      <c r="CA60" s="396"/>
      <c r="CB60" s="396"/>
      <c r="CC60" s="396"/>
      <c r="CD60" s="396"/>
      <c r="CE60" s="396"/>
      <c r="CF60" s="397"/>
      <c r="CG60" s="532">
        <v>514</v>
      </c>
      <c r="CH60" s="532"/>
      <c r="CI60" s="532"/>
      <c r="CJ60" s="532"/>
      <c r="CK60" s="532"/>
      <c r="CL60" s="532"/>
      <c r="CM60" s="532"/>
      <c r="CN60" s="532"/>
      <c r="CO60" s="532"/>
      <c r="CP60" s="267"/>
      <c r="CQ60" s="267"/>
      <c r="CR60" s="267"/>
      <c r="CS60" s="267"/>
      <c r="CT60" s="196"/>
      <c r="CU60" s="532">
        <v>245</v>
      </c>
      <c r="CV60" s="532"/>
      <c r="CW60" s="532"/>
      <c r="CX60" s="532"/>
      <c r="CY60" s="532"/>
      <c r="CZ60" s="532"/>
      <c r="DA60" s="532"/>
      <c r="DB60" s="532"/>
      <c r="DC60" s="532"/>
      <c r="DD60" s="196"/>
      <c r="DE60" s="196"/>
      <c r="DF60" s="196"/>
      <c r="DG60" s="196"/>
      <c r="DH60" s="196"/>
      <c r="DI60" s="532">
        <v>269</v>
      </c>
      <c r="DJ60" s="532"/>
      <c r="DK60" s="532"/>
      <c r="DL60" s="532"/>
      <c r="DM60" s="532"/>
      <c r="DN60" s="532"/>
      <c r="DO60" s="532"/>
      <c r="DP60" s="532"/>
      <c r="DQ60" s="532"/>
      <c r="DR60" s="196"/>
      <c r="DS60" s="196"/>
      <c r="DT60" s="196"/>
      <c r="DU60" s="196"/>
      <c r="DV60" s="196"/>
      <c r="DW60" s="532">
        <v>210</v>
      </c>
      <c r="DX60" s="532"/>
      <c r="DY60" s="532"/>
      <c r="DZ60" s="532"/>
      <c r="EA60" s="532"/>
      <c r="EB60" s="532"/>
      <c r="EC60" s="532"/>
      <c r="ED60" s="532"/>
      <c r="EE60" s="532"/>
      <c r="EF60" s="196"/>
      <c r="EG60" s="196"/>
      <c r="EH60" s="196"/>
      <c r="EI60" s="196"/>
      <c r="EJ60" s="195"/>
    </row>
    <row r="61" spans="1:140" ht="12.6" customHeight="1" x14ac:dyDescent="0.15">
      <c r="A61" s="396" t="s">
        <v>57</v>
      </c>
      <c r="B61" s="396"/>
      <c r="C61" s="396"/>
      <c r="D61" s="396"/>
      <c r="E61" s="396"/>
      <c r="F61" s="396"/>
      <c r="G61" s="396"/>
      <c r="H61" s="396"/>
      <c r="I61" s="396"/>
      <c r="J61" s="396"/>
      <c r="K61" s="396"/>
      <c r="L61" s="396"/>
      <c r="M61" s="396"/>
      <c r="N61" s="397"/>
      <c r="O61" s="546">
        <v>4184</v>
      </c>
      <c r="P61" s="547"/>
      <c r="Q61" s="547"/>
      <c r="R61" s="547"/>
      <c r="S61" s="547"/>
      <c r="T61" s="547"/>
      <c r="U61" s="547"/>
      <c r="V61" s="547"/>
      <c r="W61" s="547"/>
      <c r="X61" s="65"/>
      <c r="Y61" s="65"/>
      <c r="Z61" s="65"/>
      <c r="AA61" s="65"/>
      <c r="AB61" s="153"/>
      <c r="AC61" s="532">
        <v>2116</v>
      </c>
      <c r="AD61" s="532"/>
      <c r="AE61" s="532"/>
      <c r="AF61" s="532"/>
      <c r="AG61" s="532"/>
      <c r="AH61" s="532"/>
      <c r="AI61" s="532"/>
      <c r="AJ61" s="532"/>
      <c r="AK61" s="532"/>
      <c r="AL61" s="153"/>
      <c r="AM61" s="153"/>
      <c r="AN61" s="153"/>
      <c r="AO61" s="153"/>
      <c r="AP61" s="153"/>
      <c r="AQ61" s="532">
        <v>2068</v>
      </c>
      <c r="AR61" s="532"/>
      <c r="AS61" s="532"/>
      <c r="AT61" s="532"/>
      <c r="AU61" s="532"/>
      <c r="AV61" s="532"/>
      <c r="AW61" s="532"/>
      <c r="AX61" s="532"/>
      <c r="AY61" s="532"/>
      <c r="AZ61" s="153"/>
      <c r="BA61" s="153"/>
      <c r="BB61" s="153"/>
      <c r="BC61" s="153"/>
      <c r="BD61" s="153"/>
      <c r="BE61" s="532">
        <v>1954</v>
      </c>
      <c r="BF61" s="532"/>
      <c r="BG61" s="532"/>
      <c r="BH61" s="532"/>
      <c r="BI61" s="532"/>
      <c r="BJ61" s="532"/>
      <c r="BK61" s="532"/>
      <c r="BL61" s="532"/>
      <c r="BM61" s="532"/>
      <c r="BN61" s="153"/>
      <c r="BO61" s="153"/>
      <c r="BP61" s="153"/>
      <c r="BQ61" s="153"/>
      <c r="BS61" s="396" t="s">
        <v>119</v>
      </c>
      <c r="BT61" s="396"/>
      <c r="BU61" s="396"/>
      <c r="BV61" s="396"/>
      <c r="BW61" s="396"/>
      <c r="BX61" s="396"/>
      <c r="BY61" s="396"/>
      <c r="BZ61" s="396"/>
      <c r="CA61" s="396"/>
      <c r="CB61" s="396"/>
      <c r="CC61" s="396"/>
      <c r="CD61" s="396"/>
      <c r="CE61" s="396"/>
      <c r="CF61" s="397"/>
      <c r="CG61" s="532">
        <v>227</v>
      </c>
      <c r="CH61" s="532"/>
      <c r="CI61" s="532"/>
      <c r="CJ61" s="532"/>
      <c r="CK61" s="532"/>
      <c r="CL61" s="532"/>
      <c r="CM61" s="532"/>
      <c r="CN61" s="532"/>
      <c r="CO61" s="532"/>
      <c r="CP61" s="267"/>
      <c r="CQ61" s="267"/>
      <c r="CR61" s="267"/>
      <c r="CS61" s="267"/>
      <c r="CT61" s="196"/>
      <c r="CU61" s="532">
        <v>113</v>
      </c>
      <c r="CV61" s="532"/>
      <c r="CW61" s="532"/>
      <c r="CX61" s="532"/>
      <c r="CY61" s="532"/>
      <c r="CZ61" s="532"/>
      <c r="DA61" s="532"/>
      <c r="DB61" s="532"/>
      <c r="DC61" s="532"/>
      <c r="DD61" s="196"/>
      <c r="DE61" s="196"/>
      <c r="DF61" s="196"/>
      <c r="DG61" s="196"/>
      <c r="DH61" s="196"/>
      <c r="DI61" s="532">
        <v>114</v>
      </c>
      <c r="DJ61" s="532"/>
      <c r="DK61" s="532"/>
      <c r="DL61" s="532"/>
      <c r="DM61" s="532"/>
      <c r="DN61" s="532"/>
      <c r="DO61" s="532"/>
      <c r="DP61" s="532"/>
      <c r="DQ61" s="532"/>
      <c r="DR61" s="194"/>
      <c r="DS61" s="194"/>
      <c r="DT61" s="194"/>
      <c r="DU61" s="194"/>
      <c r="DV61" s="194"/>
      <c r="DW61" s="532">
        <v>100</v>
      </c>
      <c r="DX61" s="532"/>
      <c r="DY61" s="532"/>
      <c r="DZ61" s="532"/>
      <c r="EA61" s="532"/>
      <c r="EB61" s="532"/>
      <c r="EC61" s="532"/>
      <c r="ED61" s="532"/>
      <c r="EE61" s="532"/>
      <c r="EF61" s="194"/>
      <c r="EG61" s="194"/>
      <c r="EH61" s="194"/>
      <c r="EI61" s="194"/>
      <c r="EJ61" s="84"/>
    </row>
    <row r="62" spans="1:140" ht="12.6" customHeight="1" x14ac:dyDescent="0.15">
      <c r="A62" s="396" t="s">
        <v>122</v>
      </c>
      <c r="B62" s="396"/>
      <c r="C62" s="396"/>
      <c r="D62" s="396"/>
      <c r="E62" s="396"/>
      <c r="F62" s="396"/>
      <c r="G62" s="396"/>
      <c r="H62" s="396"/>
      <c r="I62" s="396"/>
      <c r="J62" s="396"/>
      <c r="K62" s="396"/>
      <c r="L62" s="396"/>
      <c r="M62" s="396"/>
      <c r="N62" s="397"/>
      <c r="O62" s="546">
        <v>966</v>
      </c>
      <c r="P62" s="547"/>
      <c r="Q62" s="547"/>
      <c r="R62" s="547"/>
      <c r="S62" s="547"/>
      <c r="T62" s="547"/>
      <c r="U62" s="547"/>
      <c r="V62" s="547"/>
      <c r="W62" s="547"/>
      <c r="X62" s="68"/>
      <c r="Y62" s="68"/>
      <c r="Z62" s="68"/>
      <c r="AA62" s="68"/>
      <c r="AB62" s="154"/>
      <c r="AC62" s="532">
        <v>478</v>
      </c>
      <c r="AD62" s="532"/>
      <c r="AE62" s="532"/>
      <c r="AF62" s="532"/>
      <c r="AG62" s="532"/>
      <c r="AH62" s="532"/>
      <c r="AI62" s="532"/>
      <c r="AJ62" s="532"/>
      <c r="AK62" s="532"/>
      <c r="AL62" s="154"/>
      <c r="AM62" s="154"/>
      <c r="AN62" s="154"/>
      <c r="AO62" s="154"/>
      <c r="AP62" s="154"/>
      <c r="AQ62" s="532">
        <v>488</v>
      </c>
      <c r="AR62" s="532"/>
      <c r="AS62" s="532"/>
      <c r="AT62" s="532"/>
      <c r="AU62" s="532"/>
      <c r="AV62" s="532"/>
      <c r="AW62" s="532"/>
      <c r="AX62" s="532"/>
      <c r="AY62" s="532"/>
      <c r="AZ62" s="154"/>
      <c r="BA62" s="154"/>
      <c r="BB62" s="154"/>
      <c r="BC62" s="154"/>
      <c r="BD62" s="154"/>
      <c r="BE62" s="532">
        <v>430</v>
      </c>
      <c r="BF62" s="532"/>
      <c r="BG62" s="532"/>
      <c r="BH62" s="532"/>
      <c r="BI62" s="532"/>
      <c r="BJ62" s="532"/>
      <c r="BK62" s="532"/>
      <c r="BL62" s="532"/>
      <c r="BM62" s="532"/>
      <c r="BN62" s="154"/>
      <c r="BO62" s="154"/>
      <c r="BP62" s="154"/>
      <c r="BQ62" s="154"/>
      <c r="BR62" s="195"/>
      <c r="BS62" s="396" t="s">
        <v>71</v>
      </c>
      <c r="BT62" s="396"/>
      <c r="BU62" s="396"/>
      <c r="BV62" s="396"/>
      <c r="BW62" s="396"/>
      <c r="BX62" s="396"/>
      <c r="BY62" s="396"/>
      <c r="BZ62" s="396"/>
      <c r="CA62" s="396"/>
      <c r="CB62" s="396"/>
      <c r="CC62" s="396"/>
      <c r="CD62" s="396"/>
      <c r="CE62" s="396"/>
      <c r="CF62" s="397"/>
      <c r="CG62" s="532">
        <v>84</v>
      </c>
      <c r="CH62" s="532"/>
      <c r="CI62" s="532"/>
      <c r="CJ62" s="532"/>
      <c r="CK62" s="532"/>
      <c r="CL62" s="532"/>
      <c r="CM62" s="532"/>
      <c r="CN62" s="532"/>
      <c r="CO62" s="532"/>
      <c r="CP62" s="267"/>
      <c r="CQ62" s="267"/>
      <c r="CR62" s="267"/>
      <c r="CS62" s="267"/>
      <c r="CT62" s="194"/>
      <c r="CU62" s="532">
        <v>41</v>
      </c>
      <c r="CV62" s="532"/>
      <c r="CW62" s="532"/>
      <c r="CX62" s="532"/>
      <c r="CY62" s="532"/>
      <c r="CZ62" s="532"/>
      <c r="DA62" s="532"/>
      <c r="DB62" s="532"/>
      <c r="DC62" s="532"/>
      <c r="DD62" s="194"/>
      <c r="DE62" s="194"/>
      <c r="DF62" s="194"/>
      <c r="DG62" s="194"/>
      <c r="DH62" s="194"/>
      <c r="DI62" s="532">
        <v>43</v>
      </c>
      <c r="DJ62" s="532"/>
      <c r="DK62" s="532"/>
      <c r="DL62" s="532"/>
      <c r="DM62" s="532"/>
      <c r="DN62" s="532"/>
      <c r="DO62" s="532"/>
      <c r="DP62" s="532"/>
      <c r="DQ62" s="532"/>
      <c r="DR62" s="194"/>
      <c r="DS62" s="194"/>
      <c r="DT62" s="194"/>
      <c r="DU62" s="194"/>
      <c r="DV62" s="194"/>
      <c r="DW62" s="532">
        <v>39</v>
      </c>
      <c r="DX62" s="532"/>
      <c r="DY62" s="532"/>
      <c r="DZ62" s="532"/>
      <c r="EA62" s="532"/>
      <c r="EB62" s="532"/>
      <c r="EC62" s="532"/>
      <c r="ED62" s="532"/>
      <c r="EE62" s="532"/>
      <c r="EF62" s="194"/>
      <c r="EG62" s="194"/>
      <c r="EH62" s="194"/>
      <c r="EI62" s="194"/>
      <c r="EJ62" s="84"/>
    </row>
    <row r="63" spans="1:140" s="195" customFormat="1" ht="12.6" customHeight="1" x14ac:dyDescent="0.15">
      <c r="A63" s="396" t="s">
        <v>120</v>
      </c>
      <c r="B63" s="396"/>
      <c r="C63" s="396"/>
      <c r="D63" s="396"/>
      <c r="E63" s="396"/>
      <c r="F63" s="396"/>
      <c r="G63" s="396"/>
      <c r="H63" s="396"/>
      <c r="I63" s="396"/>
      <c r="J63" s="396"/>
      <c r="K63" s="396"/>
      <c r="L63" s="396"/>
      <c r="M63" s="396"/>
      <c r="N63" s="397"/>
      <c r="O63" s="546">
        <v>4509</v>
      </c>
      <c r="P63" s="547"/>
      <c r="Q63" s="547"/>
      <c r="R63" s="547"/>
      <c r="S63" s="547"/>
      <c r="T63" s="547"/>
      <c r="U63" s="547"/>
      <c r="V63" s="547"/>
      <c r="W63" s="547"/>
      <c r="X63" s="68"/>
      <c r="Y63" s="68"/>
      <c r="Z63" s="68"/>
      <c r="AA63" s="68"/>
      <c r="AC63" s="532">
        <v>2258</v>
      </c>
      <c r="AD63" s="532"/>
      <c r="AE63" s="532"/>
      <c r="AF63" s="532"/>
      <c r="AG63" s="532"/>
      <c r="AH63" s="532"/>
      <c r="AI63" s="532"/>
      <c r="AJ63" s="532"/>
      <c r="AK63" s="532"/>
      <c r="AL63" s="85"/>
      <c r="AM63" s="85"/>
      <c r="AN63" s="85"/>
      <c r="AO63" s="85"/>
      <c r="AP63" s="85"/>
      <c r="AQ63" s="532">
        <v>2251</v>
      </c>
      <c r="AR63" s="532"/>
      <c r="AS63" s="532"/>
      <c r="AT63" s="532"/>
      <c r="AU63" s="532"/>
      <c r="AV63" s="532"/>
      <c r="AW63" s="532"/>
      <c r="AX63" s="532"/>
      <c r="AY63" s="532"/>
      <c r="AZ63" s="85"/>
      <c r="BA63" s="85"/>
      <c r="BB63" s="85"/>
      <c r="BC63" s="85"/>
      <c r="BD63" s="85"/>
      <c r="BE63" s="532">
        <v>1884</v>
      </c>
      <c r="BF63" s="532"/>
      <c r="BG63" s="532"/>
      <c r="BH63" s="532"/>
      <c r="BI63" s="532"/>
      <c r="BJ63" s="532"/>
      <c r="BK63" s="532"/>
      <c r="BL63" s="532"/>
      <c r="BM63" s="532"/>
      <c r="BN63" s="85"/>
      <c r="BO63" s="85"/>
      <c r="BP63" s="85"/>
      <c r="BQ63" s="85"/>
      <c r="BS63" s="396" t="s">
        <v>116</v>
      </c>
      <c r="BT63" s="396"/>
      <c r="BU63" s="396"/>
      <c r="BV63" s="396"/>
      <c r="BW63" s="396"/>
      <c r="BX63" s="396"/>
      <c r="BY63" s="396"/>
      <c r="BZ63" s="396"/>
      <c r="CA63" s="396"/>
      <c r="CB63" s="396"/>
      <c r="CC63" s="396"/>
      <c r="CD63" s="396"/>
      <c r="CE63" s="396"/>
      <c r="CF63" s="397"/>
      <c r="CG63" s="532">
        <v>184</v>
      </c>
      <c r="CH63" s="532"/>
      <c r="CI63" s="532"/>
      <c r="CJ63" s="532"/>
      <c r="CK63" s="532"/>
      <c r="CL63" s="532"/>
      <c r="CM63" s="532"/>
      <c r="CN63" s="532"/>
      <c r="CO63" s="532"/>
      <c r="CP63" s="267"/>
      <c r="CQ63" s="267"/>
      <c r="CR63" s="267"/>
      <c r="CS63" s="267"/>
      <c r="CT63" s="194"/>
      <c r="CU63" s="532">
        <v>94</v>
      </c>
      <c r="CV63" s="532"/>
      <c r="CW63" s="532"/>
      <c r="CX63" s="532"/>
      <c r="CY63" s="532"/>
      <c r="CZ63" s="532"/>
      <c r="DA63" s="532"/>
      <c r="DB63" s="532"/>
      <c r="DC63" s="532"/>
      <c r="DD63" s="194"/>
      <c r="DE63" s="194"/>
      <c r="DF63" s="194"/>
      <c r="DG63" s="194"/>
      <c r="DH63" s="194"/>
      <c r="DI63" s="532">
        <v>90</v>
      </c>
      <c r="DJ63" s="532"/>
      <c r="DK63" s="532"/>
      <c r="DL63" s="532"/>
      <c r="DM63" s="532"/>
      <c r="DN63" s="532"/>
      <c r="DO63" s="532"/>
      <c r="DP63" s="532"/>
      <c r="DQ63" s="532"/>
      <c r="DR63" s="194"/>
      <c r="DS63" s="194"/>
      <c r="DT63" s="194"/>
      <c r="DU63" s="194"/>
      <c r="DV63" s="194"/>
      <c r="DW63" s="532">
        <v>80</v>
      </c>
      <c r="DX63" s="532"/>
      <c r="DY63" s="532"/>
      <c r="DZ63" s="532"/>
      <c r="EA63" s="532"/>
      <c r="EB63" s="532"/>
      <c r="EC63" s="532"/>
      <c r="ED63" s="532"/>
      <c r="EE63" s="532"/>
      <c r="EF63" s="194"/>
      <c r="EG63" s="194"/>
      <c r="EH63" s="194"/>
      <c r="EI63" s="194"/>
      <c r="EJ63" s="189"/>
    </row>
    <row r="64" spans="1:140" s="195" customFormat="1" ht="12.6" customHeight="1" x14ac:dyDescent="0.15">
      <c r="A64" s="396" t="s">
        <v>118</v>
      </c>
      <c r="B64" s="396"/>
      <c r="C64" s="396"/>
      <c r="D64" s="396"/>
      <c r="E64" s="396"/>
      <c r="F64" s="396"/>
      <c r="G64" s="396"/>
      <c r="H64" s="396"/>
      <c r="I64" s="396"/>
      <c r="J64" s="396"/>
      <c r="K64" s="396"/>
      <c r="L64" s="396"/>
      <c r="M64" s="396"/>
      <c r="N64" s="397"/>
      <c r="O64" s="546">
        <v>687</v>
      </c>
      <c r="P64" s="547"/>
      <c r="Q64" s="547"/>
      <c r="R64" s="547"/>
      <c r="S64" s="547"/>
      <c r="T64" s="547"/>
      <c r="U64" s="547"/>
      <c r="V64" s="547"/>
      <c r="W64" s="547"/>
      <c r="X64" s="68"/>
      <c r="Y64" s="68"/>
      <c r="Z64" s="68"/>
      <c r="AA64" s="68"/>
      <c r="AB64" s="189"/>
      <c r="AC64" s="532">
        <v>343</v>
      </c>
      <c r="AD64" s="532"/>
      <c r="AE64" s="532"/>
      <c r="AF64" s="532"/>
      <c r="AG64" s="532"/>
      <c r="AH64" s="532"/>
      <c r="AI64" s="532"/>
      <c r="AJ64" s="532"/>
      <c r="AK64" s="532"/>
      <c r="AL64" s="82"/>
      <c r="AM64" s="82"/>
      <c r="AN64" s="82"/>
      <c r="AO64" s="82"/>
      <c r="AP64" s="82"/>
      <c r="AQ64" s="532">
        <v>344</v>
      </c>
      <c r="AR64" s="532"/>
      <c r="AS64" s="532"/>
      <c r="AT64" s="532"/>
      <c r="AU64" s="532"/>
      <c r="AV64" s="532"/>
      <c r="AW64" s="532"/>
      <c r="AX64" s="532"/>
      <c r="AY64" s="532"/>
      <c r="AZ64" s="82"/>
      <c r="BA64" s="82"/>
      <c r="BB64" s="82"/>
      <c r="BC64" s="82"/>
      <c r="BD64" s="82"/>
      <c r="BE64" s="532">
        <v>387</v>
      </c>
      <c r="BF64" s="532"/>
      <c r="BG64" s="532"/>
      <c r="BH64" s="532"/>
      <c r="BI64" s="532"/>
      <c r="BJ64" s="532"/>
      <c r="BK64" s="532"/>
      <c r="BL64" s="532"/>
      <c r="BM64" s="532"/>
      <c r="BN64" s="82"/>
      <c r="BO64" s="82"/>
      <c r="BP64" s="82"/>
      <c r="BQ64" s="82"/>
      <c r="BR64" s="189"/>
      <c r="BS64" s="396" t="s">
        <v>114</v>
      </c>
      <c r="BT64" s="396"/>
      <c r="BU64" s="396"/>
      <c r="BV64" s="396"/>
      <c r="BW64" s="396"/>
      <c r="BX64" s="396"/>
      <c r="BY64" s="396"/>
      <c r="BZ64" s="396"/>
      <c r="CA64" s="396"/>
      <c r="CB64" s="396"/>
      <c r="CC64" s="396"/>
      <c r="CD64" s="396"/>
      <c r="CE64" s="396"/>
      <c r="CF64" s="397"/>
      <c r="CG64" s="532">
        <v>162</v>
      </c>
      <c r="CH64" s="532"/>
      <c r="CI64" s="532"/>
      <c r="CJ64" s="532"/>
      <c r="CK64" s="532"/>
      <c r="CL64" s="532"/>
      <c r="CM64" s="532"/>
      <c r="CN64" s="532"/>
      <c r="CO64" s="532"/>
      <c r="CP64" s="267"/>
      <c r="CQ64" s="267"/>
      <c r="CR64" s="267"/>
      <c r="CS64" s="267"/>
      <c r="CT64" s="194"/>
      <c r="CU64" s="532">
        <v>77</v>
      </c>
      <c r="CV64" s="532"/>
      <c r="CW64" s="532"/>
      <c r="CX64" s="532"/>
      <c r="CY64" s="532"/>
      <c r="CZ64" s="532"/>
      <c r="DA64" s="532"/>
      <c r="DB64" s="532"/>
      <c r="DC64" s="532"/>
      <c r="DD64" s="194"/>
      <c r="DE64" s="194"/>
      <c r="DF64" s="194"/>
      <c r="DG64" s="194"/>
      <c r="DH64" s="194"/>
      <c r="DI64" s="532">
        <v>85</v>
      </c>
      <c r="DJ64" s="532"/>
      <c r="DK64" s="532"/>
      <c r="DL64" s="532"/>
      <c r="DM64" s="532"/>
      <c r="DN64" s="532"/>
      <c r="DO64" s="532"/>
      <c r="DP64" s="532"/>
      <c r="DQ64" s="532"/>
      <c r="DR64" s="194"/>
      <c r="DS64" s="194"/>
      <c r="DT64" s="194"/>
      <c r="DU64" s="194"/>
      <c r="DV64" s="194"/>
      <c r="DW64" s="532">
        <v>81</v>
      </c>
      <c r="DX64" s="532"/>
      <c r="DY64" s="532"/>
      <c r="DZ64" s="532"/>
      <c r="EA64" s="532"/>
      <c r="EB64" s="532"/>
      <c r="EC64" s="532"/>
      <c r="ED64" s="532"/>
      <c r="EE64" s="532"/>
      <c r="EF64" s="194"/>
      <c r="EG64" s="194"/>
      <c r="EH64" s="194"/>
      <c r="EI64" s="194"/>
      <c r="EJ64" s="189"/>
    </row>
    <row r="65" spans="1:140" ht="12.6" customHeight="1" x14ac:dyDescent="0.15">
      <c r="A65" s="396" t="s">
        <v>117</v>
      </c>
      <c r="B65" s="396"/>
      <c r="C65" s="396"/>
      <c r="D65" s="396"/>
      <c r="E65" s="396"/>
      <c r="F65" s="396"/>
      <c r="G65" s="396"/>
      <c r="H65" s="396"/>
      <c r="I65" s="396"/>
      <c r="J65" s="396"/>
      <c r="K65" s="396"/>
      <c r="L65" s="396"/>
      <c r="M65" s="396"/>
      <c r="N65" s="397"/>
      <c r="O65" s="546">
        <v>1587</v>
      </c>
      <c r="P65" s="547"/>
      <c r="Q65" s="547"/>
      <c r="R65" s="547"/>
      <c r="S65" s="547"/>
      <c r="T65" s="547"/>
      <c r="U65" s="547"/>
      <c r="V65" s="547"/>
      <c r="W65" s="547"/>
      <c r="X65" s="68"/>
      <c r="Y65" s="68"/>
      <c r="Z65" s="68"/>
      <c r="AA65" s="68"/>
      <c r="AC65" s="532">
        <v>783</v>
      </c>
      <c r="AD65" s="532"/>
      <c r="AE65" s="532"/>
      <c r="AF65" s="532"/>
      <c r="AG65" s="532"/>
      <c r="AH65" s="532"/>
      <c r="AI65" s="532"/>
      <c r="AJ65" s="532"/>
      <c r="AK65" s="532"/>
      <c r="AL65" s="82"/>
      <c r="AM65" s="82"/>
      <c r="AN65" s="82"/>
      <c r="AO65" s="82"/>
      <c r="AP65" s="82"/>
      <c r="AQ65" s="532">
        <v>804</v>
      </c>
      <c r="AR65" s="532"/>
      <c r="AS65" s="532"/>
      <c r="AT65" s="532"/>
      <c r="AU65" s="532"/>
      <c r="AV65" s="532"/>
      <c r="AW65" s="532"/>
      <c r="AX65" s="532"/>
      <c r="AY65" s="532"/>
      <c r="AZ65" s="82"/>
      <c r="BA65" s="82"/>
      <c r="BB65" s="82"/>
      <c r="BC65" s="82"/>
      <c r="BD65" s="82"/>
      <c r="BE65" s="532">
        <v>731</v>
      </c>
      <c r="BF65" s="532"/>
      <c r="BG65" s="532"/>
      <c r="BH65" s="532"/>
      <c r="BI65" s="532"/>
      <c r="BJ65" s="532"/>
      <c r="BK65" s="532"/>
      <c r="BL65" s="532"/>
      <c r="BM65" s="532"/>
      <c r="BN65" s="82"/>
      <c r="BO65" s="82"/>
      <c r="BP65" s="82"/>
      <c r="BQ65" s="82"/>
      <c r="BS65" s="396" t="s">
        <v>295</v>
      </c>
      <c r="BT65" s="396"/>
      <c r="BU65" s="396"/>
      <c r="BV65" s="396"/>
      <c r="BW65" s="396"/>
      <c r="BX65" s="396"/>
      <c r="BY65" s="396"/>
      <c r="BZ65" s="396"/>
      <c r="CA65" s="396"/>
      <c r="CB65" s="396"/>
      <c r="CC65" s="396"/>
      <c r="CD65" s="396"/>
      <c r="CE65" s="396"/>
      <c r="CF65" s="397"/>
      <c r="CG65" s="532">
        <v>171</v>
      </c>
      <c r="CH65" s="532"/>
      <c r="CI65" s="532"/>
      <c r="CJ65" s="532"/>
      <c r="CK65" s="532"/>
      <c r="CL65" s="532"/>
      <c r="CM65" s="532"/>
      <c r="CN65" s="532"/>
      <c r="CO65" s="532"/>
      <c r="CP65" s="267"/>
      <c r="CQ65" s="267"/>
      <c r="CR65" s="267"/>
      <c r="CS65" s="267"/>
      <c r="CT65" s="194"/>
      <c r="CU65" s="532">
        <v>89</v>
      </c>
      <c r="CV65" s="532"/>
      <c r="CW65" s="532"/>
      <c r="CX65" s="532"/>
      <c r="CY65" s="532"/>
      <c r="CZ65" s="532"/>
      <c r="DA65" s="532"/>
      <c r="DB65" s="532"/>
      <c r="DC65" s="532"/>
      <c r="DD65" s="194"/>
      <c r="DE65" s="194"/>
      <c r="DF65" s="194"/>
      <c r="DG65" s="194"/>
      <c r="DH65" s="194"/>
      <c r="DI65" s="532">
        <v>82</v>
      </c>
      <c r="DJ65" s="532"/>
      <c r="DK65" s="532"/>
      <c r="DL65" s="532"/>
      <c r="DM65" s="532"/>
      <c r="DN65" s="532"/>
      <c r="DO65" s="532"/>
      <c r="DP65" s="532"/>
      <c r="DQ65" s="532"/>
      <c r="DR65" s="194"/>
      <c r="DS65" s="194"/>
      <c r="DT65" s="194"/>
      <c r="DU65" s="194"/>
      <c r="DV65" s="194"/>
      <c r="DW65" s="532">
        <v>82</v>
      </c>
      <c r="DX65" s="532"/>
      <c r="DY65" s="532"/>
      <c r="DZ65" s="532"/>
      <c r="EA65" s="532"/>
      <c r="EB65" s="532"/>
      <c r="EC65" s="532"/>
      <c r="ED65" s="532"/>
      <c r="EE65" s="532"/>
      <c r="EF65" s="194"/>
      <c r="EG65" s="194"/>
      <c r="EH65" s="194"/>
      <c r="EI65" s="194"/>
    </row>
    <row r="66" spans="1:140" ht="12.6" customHeight="1" x14ac:dyDescent="0.15">
      <c r="A66" s="396" t="s">
        <v>115</v>
      </c>
      <c r="B66" s="396"/>
      <c r="C66" s="396"/>
      <c r="D66" s="396"/>
      <c r="E66" s="396"/>
      <c r="F66" s="396"/>
      <c r="G66" s="396"/>
      <c r="H66" s="396"/>
      <c r="I66" s="396"/>
      <c r="J66" s="396"/>
      <c r="K66" s="396"/>
      <c r="L66" s="396"/>
      <c r="M66" s="396"/>
      <c r="N66" s="397"/>
      <c r="O66" s="546">
        <v>2256</v>
      </c>
      <c r="P66" s="547"/>
      <c r="Q66" s="547"/>
      <c r="R66" s="547"/>
      <c r="S66" s="547"/>
      <c r="T66" s="547"/>
      <c r="U66" s="547"/>
      <c r="V66" s="547"/>
      <c r="W66" s="547"/>
      <c r="X66" s="68"/>
      <c r="Y66" s="68"/>
      <c r="Z66" s="68"/>
      <c r="AA66" s="68"/>
      <c r="AC66" s="532">
        <v>1137</v>
      </c>
      <c r="AD66" s="532"/>
      <c r="AE66" s="532"/>
      <c r="AF66" s="532"/>
      <c r="AG66" s="532"/>
      <c r="AH66" s="532"/>
      <c r="AI66" s="532"/>
      <c r="AJ66" s="532"/>
      <c r="AK66" s="532"/>
      <c r="AL66" s="82"/>
      <c r="AM66" s="82"/>
      <c r="AN66" s="82"/>
      <c r="AO66" s="82"/>
      <c r="AP66" s="82"/>
      <c r="AQ66" s="532">
        <v>1119</v>
      </c>
      <c r="AR66" s="532"/>
      <c r="AS66" s="532"/>
      <c r="AT66" s="532"/>
      <c r="AU66" s="532"/>
      <c r="AV66" s="532"/>
      <c r="AW66" s="532"/>
      <c r="AX66" s="532"/>
      <c r="AY66" s="532"/>
      <c r="AZ66" s="82"/>
      <c r="BA66" s="82"/>
      <c r="BB66" s="82"/>
      <c r="BC66" s="82"/>
      <c r="BD66" s="82"/>
      <c r="BE66" s="532">
        <v>1011</v>
      </c>
      <c r="BF66" s="532"/>
      <c r="BG66" s="532"/>
      <c r="BH66" s="532"/>
      <c r="BI66" s="532"/>
      <c r="BJ66" s="532"/>
      <c r="BK66" s="532"/>
      <c r="BL66" s="532"/>
      <c r="BM66" s="532"/>
      <c r="BN66" s="82"/>
      <c r="BO66" s="82"/>
      <c r="BP66" s="82"/>
      <c r="BQ66" s="82"/>
      <c r="BS66" s="396" t="s">
        <v>296</v>
      </c>
      <c r="BT66" s="396"/>
      <c r="BU66" s="396"/>
      <c r="BV66" s="396"/>
      <c r="BW66" s="396"/>
      <c r="BX66" s="396"/>
      <c r="BY66" s="396"/>
      <c r="BZ66" s="396"/>
      <c r="CA66" s="396"/>
      <c r="CB66" s="396"/>
      <c r="CC66" s="396"/>
      <c r="CD66" s="396"/>
      <c r="CE66" s="396"/>
      <c r="CF66" s="397"/>
      <c r="CG66" s="532">
        <v>248</v>
      </c>
      <c r="CH66" s="532"/>
      <c r="CI66" s="532"/>
      <c r="CJ66" s="532"/>
      <c r="CK66" s="532"/>
      <c r="CL66" s="532"/>
      <c r="CM66" s="532"/>
      <c r="CN66" s="532"/>
      <c r="CO66" s="532"/>
      <c r="CP66" s="267"/>
      <c r="CQ66" s="267"/>
      <c r="CR66" s="267"/>
      <c r="CS66" s="267"/>
      <c r="CT66" s="194"/>
      <c r="CU66" s="532">
        <v>121</v>
      </c>
      <c r="CV66" s="532"/>
      <c r="CW66" s="532"/>
      <c r="CX66" s="532"/>
      <c r="CY66" s="532"/>
      <c r="CZ66" s="532"/>
      <c r="DA66" s="532"/>
      <c r="DB66" s="532"/>
      <c r="DC66" s="532"/>
      <c r="DD66" s="194"/>
      <c r="DE66" s="194"/>
      <c r="DF66" s="194"/>
      <c r="DG66" s="194"/>
      <c r="DH66" s="194"/>
      <c r="DI66" s="532">
        <v>127</v>
      </c>
      <c r="DJ66" s="532"/>
      <c r="DK66" s="532"/>
      <c r="DL66" s="532"/>
      <c r="DM66" s="532"/>
      <c r="DN66" s="532"/>
      <c r="DO66" s="532"/>
      <c r="DP66" s="532"/>
      <c r="DQ66" s="532"/>
      <c r="DR66" s="194"/>
      <c r="DS66" s="194"/>
      <c r="DT66" s="194"/>
      <c r="DU66" s="194"/>
      <c r="DV66" s="194"/>
      <c r="DW66" s="532">
        <v>107</v>
      </c>
      <c r="DX66" s="532"/>
      <c r="DY66" s="532"/>
      <c r="DZ66" s="532"/>
      <c r="EA66" s="532"/>
      <c r="EB66" s="532"/>
      <c r="EC66" s="532"/>
      <c r="ED66" s="532"/>
      <c r="EE66" s="532"/>
      <c r="EF66" s="194"/>
      <c r="EG66" s="194"/>
      <c r="EH66" s="194"/>
      <c r="EI66" s="194"/>
    </row>
    <row r="67" spans="1:140" ht="12.6" customHeight="1" x14ac:dyDescent="0.15">
      <c r="A67" s="396" t="s">
        <v>113</v>
      </c>
      <c r="B67" s="396"/>
      <c r="C67" s="396"/>
      <c r="D67" s="396"/>
      <c r="E67" s="396"/>
      <c r="F67" s="396"/>
      <c r="G67" s="396"/>
      <c r="H67" s="396"/>
      <c r="I67" s="396"/>
      <c r="J67" s="396"/>
      <c r="K67" s="396"/>
      <c r="L67" s="396"/>
      <c r="M67" s="396"/>
      <c r="N67" s="397"/>
      <c r="O67" s="546">
        <v>2179</v>
      </c>
      <c r="P67" s="547"/>
      <c r="Q67" s="547"/>
      <c r="R67" s="547"/>
      <c r="S67" s="547"/>
      <c r="T67" s="547"/>
      <c r="U67" s="547"/>
      <c r="V67" s="547"/>
      <c r="W67" s="547"/>
      <c r="X67" s="68"/>
      <c r="Y67" s="68"/>
      <c r="Z67" s="68"/>
      <c r="AA67" s="68"/>
      <c r="AC67" s="532">
        <v>1041</v>
      </c>
      <c r="AD67" s="532"/>
      <c r="AE67" s="532"/>
      <c r="AF67" s="532"/>
      <c r="AG67" s="532"/>
      <c r="AH67" s="532"/>
      <c r="AI67" s="532"/>
      <c r="AJ67" s="532"/>
      <c r="AK67" s="532"/>
      <c r="AL67" s="82"/>
      <c r="AM67" s="82"/>
      <c r="AN67" s="82"/>
      <c r="AO67" s="82"/>
      <c r="AP67" s="82"/>
      <c r="AQ67" s="532">
        <v>1138</v>
      </c>
      <c r="AR67" s="532"/>
      <c r="AS67" s="532"/>
      <c r="AT67" s="532"/>
      <c r="AU67" s="532"/>
      <c r="AV67" s="532"/>
      <c r="AW67" s="532"/>
      <c r="AX67" s="532"/>
      <c r="AY67" s="532"/>
      <c r="AZ67" s="82"/>
      <c r="BA67" s="82"/>
      <c r="BB67" s="82"/>
      <c r="BC67" s="82"/>
      <c r="BD67" s="82"/>
      <c r="BE67" s="532">
        <v>963</v>
      </c>
      <c r="BF67" s="532"/>
      <c r="BG67" s="532"/>
      <c r="BH67" s="532"/>
      <c r="BI67" s="532"/>
      <c r="BJ67" s="532"/>
      <c r="BK67" s="532"/>
      <c r="BL67" s="532"/>
      <c r="BM67" s="532"/>
      <c r="BN67" s="82"/>
      <c r="BO67" s="82"/>
      <c r="BP67" s="82"/>
      <c r="BQ67" s="82"/>
      <c r="BS67" s="396" t="s">
        <v>297</v>
      </c>
      <c r="BT67" s="396"/>
      <c r="BU67" s="396"/>
      <c r="BV67" s="396"/>
      <c r="BW67" s="396"/>
      <c r="BX67" s="396"/>
      <c r="BY67" s="396"/>
      <c r="BZ67" s="396"/>
      <c r="CA67" s="396"/>
      <c r="CB67" s="396"/>
      <c r="CC67" s="396"/>
      <c r="CD67" s="396"/>
      <c r="CE67" s="396"/>
      <c r="CF67" s="397"/>
      <c r="CG67" s="532">
        <v>294</v>
      </c>
      <c r="CH67" s="532"/>
      <c r="CI67" s="532"/>
      <c r="CJ67" s="532"/>
      <c r="CK67" s="532"/>
      <c r="CL67" s="532"/>
      <c r="CM67" s="532"/>
      <c r="CN67" s="532"/>
      <c r="CO67" s="532"/>
      <c r="CP67" s="267"/>
      <c r="CQ67" s="267"/>
      <c r="CR67" s="267"/>
      <c r="CS67" s="267"/>
      <c r="CT67" s="194"/>
      <c r="CU67" s="532">
        <v>148</v>
      </c>
      <c r="CV67" s="532"/>
      <c r="CW67" s="532"/>
      <c r="CX67" s="532"/>
      <c r="CY67" s="532"/>
      <c r="CZ67" s="532"/>
      <c r="DA67" s="532"/>
      <c r="DB67" s="532"/>
      <c r="DC67" s="532"/>
      <c r="DD67" s="194"/>
      <c r="DE67" s="194"/>
      <c r="DF67" s="194"/>
      <c r="DG67" s="194"/>
      <c r="DH67" s="194"/>
      <c r="DI67" s="532">
        <v>146</v>
      </c>
      <c r="DJ67" s="532"/>
      <c r="DK67" s="532"/>
      <c r="DL67" s="532"/>
      <c r="DM67" s="532"/>
      <c r="DN67" s="532"/>
      <c r="DO67" s="532"/>
      <c r="DP67" s="532"/>
      <c r="DQ67" s="532"/>
      <c r="DR67" s="194"/>
      <c r="DS67" s="194"/>
      <c r="DT67" s="194"/>
      <c r="DU67" s="194"/>
      <c r="DV67" s="194"/>
      <c r="DW67" s="532">
        <v>123</v>
      </c>
      <c r="DX67" s="532"/>
      <c r="DY67" s="532"/>
      <c r="DZ67" s="532"/>
      <c r="EA67" s="532"/>
      <c r="EB67" s="532"/>
      <c r="EC67" s="532"/>
      <c r="ED67" s="532"/>
      <c r="EE67" s="532"/>
      <c r="EF67" s="194"/>
      <c r="EG67" s="194"/>
      <c r="EH67" s="194"/>
      <c r="EI67" s="194"/>
    </row>
    <row r="68" spans="1:140" ht="12.6" customHeight="1" x14ac:dyDescent="0.15">
      <c r="A68" s="396" t="s">
        <v>112</v>
      </c>
      <c r="B68" s="396"/>
      <c r="C68" s="396"/>
      <c r="D68" s="396"/>
      <c r="E68" s="396"/>
      <c r="F68" s="396"/>
      <c r="G68" s="396"/>
      <c r="H68" s="396"/>
      <c r="I68" s="396"/>
      <c r="J68" s="396"/>
      <c r="K68" s="396"/>
      <c r="L68" s="396"/>
      <c r="M68" s="396"/>
      <c r="N68" s="397"/>
      <c r="O68" s="546">
        <v>2137</v>
      </c>
      <c r="P68" s="547"/>
      <c r="Q68" s="547"/>
      <c r="R68" s="547"/>
      <c r="S68" s="547"/>
      <c r="T68" s="547"/>
      <c r="U68" s="547"/>
      <c r="V68" s="547"/>
      <c r="W68" s="547"/>
      <c r="X68" s="68"/>
      <c r="Y68" s="68"/>
      <c r="Z68" s="68"/>
      <c r="AA68" s="68"/>
      <c r="AC68" s="532">
        <v>1057</v>
      </c>
      <c r="AD68" s="532"/>
      <c r="AE68" s="532"/>
      <c r="AF68" s="532"/>
      <c r="AG68" s="532"/>
      <c r="AH68" s="532"/>
      <c r="AI68" s="532"/>
      <c r="AJ68" s="532"/>
      <c r="AK68" s="532"/>
      <c r="AL68" s="82"/>
      <c r="AM68" s="82"/>
      <c r="AN68" s="82"/>
      <c r="AO68" s="82"/>
      <c r="AP68" s="82"/>
      <c r="AQ68" s="532">
        <v>1080</v>
      </c>
      <c r="AR68" s="532"/>
      <c r="AS68" s="532"/>
      <c r="AT68" s="532"/>
      <c r="AU68" s="532"/>
      <c r="AV68" s="532"/>
      <c r="AW68" s="532"/>
      <c r="AX68" s="532"/>
      <c r="AY68" s="532"/>
      <c r="AZ68" s="82"/>
      <c r="BA68" s="82"/>
      <c r="BB68" s="82"/>
      <c r="BC68" s="82"/>
      <c r="BD68" s="82"/>
      <c r="BE68" s="532">
        <v>958</v>
      </c>
      <c r="BF68" s="532"/>
      <c r="BG68" s="532"/>
      <c r="BH68" s="532"/>
      <c r="BI68" s="532"/>
      <c r="BJ68" s="532"/>
      <c r="BK68" s="532"/>
      <c r="BL68" s="532"/>
      <c r="BM68" s="532"/>
      <c r="BN68" s="82"/>
      <c r="BO68" s="82"/>
      <c r="BP68" s="82"/>
      <c r="BQ68" s="82"/>
      <c r="BS68" s="396" t="s">
        <v>298</v>
      </c>
      <c r="BT68" s="396"/>
      <c r="BU68" s="396"/>
      <c r="BV68" s="396"/>
      <c r="BW68" s="396"/>
      <c r="BX68" s="396"/>
      <c r="BY68" s="396"/>
      <c r="BZ68" s="396"/>
      <c r="CA68" s="396"/>
      <c r="CB68" s="396"/>
      <c r="CC68" s="396"/>
      <c r="CD68" s="396"/>
      <c r="CE68" s="396"/>
      <c r="CF68" s="397"/>
      <c r="CG68" s="532">
        <v>392</v>
      </c>
      <c r="CH68" s="532"/>
      <c r="CI68" s="532"/>
      <c r="CJ68" s="532"/>
      <c r="CK68" s="532"/>
      <c r="CL68" s="532"/>
      <c r="CM68" s="532"/>
      <c r="CN68" s="532"/>
      <c r="CO68" s="532"/>
      <c r="CP68" s="267"/>
      <c r="CQ68" s="267"/>
      <c r="CR68" s="267"/>
      <c r="CS68" s="267"/>
      <c r="CT68" s="194"/>
      <c r="CU68" s="547">
        <v>187</v>
      </c>
      <c r="CV68" s="547"/>
      <c r="CW68" s="547"/>
      <c r="CX68" s="547"/>
      <c r="CY68" s="547"/>
      <c r="CZ68" s="547"/>
      <c r="DA68" s="547"/>
      <c r="DB68" s="547"/>
      <c r="DC68" s="547"/>
      <c r="DD68" s="194"/>
      <c r="DE68" s="194"/>
      <c r="DF68" s="194"/>
      <c r="DG68" s="194"/>
      <c r="DH68" s="194"/>
      <c r="DI68" s="547">
        <v>205</v>
      </c>
      <c r="DJ68" s="547"/>
      <c r="DK68" s="547"/>
      <c r="DL68" s="547"/>
      <c r="DM68" s="547"/>
      <c r="DN68" s="547"/>
      <c r="DO68" s="547"/>
      <c r="DP68" s="547"/>
      <c r="DQ68" s="547"/>
      <c r="DR68" s="194"/>
      <c r="DS68" s="194"/>
      <c r="DT68" s="194"/>
      <c r="DU68" s="194"/>
      <c r="DV68" s="194"/>
      <c r="DW68" s="547">
        <v>170</v>
      </c>
      <c r="DX68" s="547"/>
      <c r="DY68" s="547"/>
      <c r="DZ68" s="547"/>
      <c r="EA68" s="547"/>
      <c r="EB68" s="547"/>
      <c r="EC68" s="547"/>
      <c r="ED68" s="547"/>
      <c r="EE68" s="547"/>
      <c r="EF68" s="194"/>
      <c r="EG68" s="194"/>
      <c r="EH68" s="194"/>
      <c r="EI68" s="194"/>
    </row>
    <row r="69" spans="1:140" ht="12.6" customHeight="1" x14ac:dyDescent="0.15">
      <c r="A69" s="396" t="s">
        <v>111</v>
      </c>
      <c r="B69" s="396"/>
      <c r="C69" s="396"/>
      <c r="D69" s="396"/>
      <c r="E69" s="396"/>
      <c r="F69" s="396"/>
      <c r="G69" s="396"/>
      <c r="H69" s="396"/>
      <c r="I69" s="396"/>
      <c r="J69" s="396"/>
      <c r="K69" s="396"/>
      <c r="L69" s="396"/>
      <c r="M69" s="396"/>
      <c r="N69" s="397"/>
      <c r="O69" s="546">
        <v>962</v>
      </c>
      <c r="P69" s="547"/>
      <c r="Q69" s="547"/>
      <c r="R69" s="547"/>
      <c r="S69" s="547"/>
      <c r="T69" s="547"/>
      <c r="U69" s="547"/>
      <c r="V69" s="547"/>
      <c r="W69" s="547"/>
      <c r="X69" s="68"/>
      <c r="Y69" s="68"/>
      <c r="Z69" s="68"/>
      <c r="AA69" s="68"/>
      <c r="AC69" s="532">
        <v>456</v>
      </c>
      <c r="AD69" s="532"/>
      <c r="AE69" s="532"/>
      <c r="AF69" s="532"/>
      <c r="AG69" s="532"/>
      <c r="AH69" s="532"/>
      <c r="AI69" s="532"/>
      <c r="AJ69" s="532"/>
      <c r="AK69" s="532"/>
      <c r="AL69" s="82"/>
      <c r="AM69" s="82"/>
      <c r="AN69" s="82"/>
      <c r="AO69" s="82"/>
      <c r="AP69" s="82"/>
      <c r="AQ69" s="532">
        <v>506</v>
      </c>
      <c r="AR69" s="532"/>
      <c r="AS69" s="532"/>
      <c r="AT69" s="532"/>
      <c r="AU69" s="532"/>
      <c r="AV69" s="532"/>
      <c r="AW69" s="532"/>
      <c r="AX69" s="532"/>
      <c r="AY69" s="532"/>
      <c r="AZ69" s="82"/>
      <c r="BA69" s="82"/>
      <c r="BB69" s="82"/>
      <c r="BC69" s="82"/>
      <c r="BD69" s="82"/>
      <c r="BE69" s="532">
        <v>420</v>
      </c>
      <c r="BF69" s="532"/>
      <c r="BG69" s="532"/>
      <c r="BH69" s="532"/>
      <c r="BI69" s="532"/>
      <c r="BJ69" s="532"/>
      <c r="BK69" s="532"/>
      <c r="BL69" s="532"/>
      <c r="BM69" s="532"/>
      <c r="BN69" s="82"/>
      <c r="BO69" s="82"/>
      <c r="BP69" s="82"/>
      <c r="BQ69" s="82"/>
      <c r="BS69" s="285"/>
      <c r="BT69" s="285"/>
      <c r="BU69" s="285"/>
      <c r="BV69" s="285"/>
      <c r="BW69" s="285"/>
      <c r="BX69" s="285"/>
      <c r="BY69" s="285"/>
      <c r="BZ69" s="285"/>
      <c r="CA69" s="285"/>
      <c r="CB69" s="285"/>
      <c r="CC69" s="285"/>
      <c r="CD69" s="285"/>
      <c r="CE69" s="285"/>
      <c r="CF69" s="285"/>
      <c r="CG69" s="268"/>
      <c r="CH69" s="154"/>
      <c r="CI69" s="154"/>
      <c r="CJ69" s="154"/>
      <c r="CK69" s="154"/>
      <c r="CL69" s="154"/>
      <c r="CM69" s="154"/>
      <c r="CN69" s="154"/>
      <c r="CO69" s="154"/>
      <c r="CP69" s="267"/>
      <c r="CQ69" s="267"/>
      <c r="CR69" s="267"/>
      <c r="CS69" s="267"/>
      <c r="CT69" s="194"/>
      <c r="CU69" s="154"/>
      <c r="CV69" s="154"/>
      <c r="CW69" s="154"/>
      <c r="CX69" s="154"/>
      <c r="CY69" s="154"/>
      <c r="CZ69" s="154"/>
      <c r="DA69" s="154"/>
      <c r="DB69" s="154"/>
      <c r="DC69" s="154"/>
      <c r="DD69" s="194"/>
      <c r="DE69" s="194"/>
      <c r="DF69" s="194"/>
      <c r="DG69" s="194"/>
      <c r="DH69" s="194"/>
      <c r="DI69" s="64"/>
      <c r="DJ69" s="64"/>
      <c r="DK69" s="64"/>
      <c r="DL69" s="64"/>
      <c r="DM69" s="64"/>
      <c r="DN69" s="64"/>
      <c r="DO69" s="64"/>
      <c r="DP69" s="64"/>
      <c r="DQ69" s="64"/>
      <c r="DR69" s="194"/>
      <c r="DS69" s="194"/>
      <c r="DT69" s="194"/>
      <c r="DU69" s="194"/>
      <c r="DV69" s="194"/>
      <c r="DW69" s="154"/>
      <c r="DX69" s="154"/>
      <c r="DY69" s="154"/>
      <c r="DZ69" s="154"/>
      <c r="EA69" s="154"/>
      <c r="EB69" s="154"/>
      <c r="EC69" s="154"/>
      <c r="ED69" s="154"/>
      <c r="EE69" s="154"/>
      <c r="EF69" s="194"/>
      <c r="EG69" s="194"/>
      <c r="EH69" s="194"/>
      <c r="EI69" s="194"/>
    </row>
    <row r="70" spans="1:140" ht="12.6" customHeight="1" x14ac:dyDescent="0.15">
      <c r="A70" s="396" t="s">
        <v>110</v>
      </c>
      <c r="B70" s="396"/>
      <c r="C70" s="396"/>
      <c r="D70" s="396"/>
      <c r="E70" s="396"/>
      <c r="F70" s="396"/>
      <c r="G70" s="396"/>
      <c r="H70" s="396"/>
      <c r="I70" s="396"/>
      <c r="J70" s="396"/>
      <c r="K70" s="396"/>
      <c r="L70" s="396"/>
      <c r="M70" s="396"/>
      <c r="N70" s="397"/>
      <c r="O70" s="546">
        <v>1278</v>
      </c>
      <c r="P70" s="547"/>
      <c r="Q70" s="547"/>
      <c r="R70" s="547"/>
      <c r="S70" s="547"/>
      <c r="T70" s="547"/>
      <c r="U70" s="547"/>
      <c r="V70" s="547"/>
      <c r="W70" s="547"/>
      <c r="X70" s="68"/>
      <c r="Y70" s="68"/>
      <c r="Z70" s="68"/>
      <c r="AA70" s="68"/>
      <c r="AC70" s="547">
        <v>642</v>
      </c>
      <c r="AD70" s="547"/>
      <c r="AE70" s="547"/>
      <c r="AF70" s="547"/>
      <c r="AG70" s="547"/>
      <c r="AH70" s="547"/>
      <c r="AI70" s="547"/>
      <c r="AJ70" s="547"/>
      <c r="AK70" s="547"/>
      <c r="AL70" s="82"/>
      <c r="AM70" s="82"/>
      <c r="AN70" s="82"/>
      <c r="AO70" s="82"/>
      <c r="AP70" s="82"/>
      <c r="AQ70" s="547">
        <v>636</v>
      </c>
      <c r="AR70" s="547"/>
      <c r="AS70" s="547"/>
      <c r="AT70" s="547"/>
      <c r="AU70" s="547"/>
      <c r="AV70" s="547"/>
      <c r="AW70" s="547"/>
      <c r="AX70" s="547"/>
      <c r="AY70" s="547"/>
      <c r="AZ70" s="82"/>
      <c r="BA70" s="82"/>
      <c r="BB70" s="82"/>
      <c r="BC70" s="82"/>
      <c r="BD70" s="82"/>
      <c r="BE70" s="547">
        <v>577</v>
      </c>
      <c r="BF70" s="547"/>
      <c r="BG70" s="547"/>
      <c r="BH70" s="547"/>
      <c r="BI70" s="547"/>
      <c r="BJ70" s="547"/>
      <c r="BK70" s="547"/>
      <c r="BL70" s="547"/>
      <c r="BM70" s="547"/>
      <c r="BN70" s="82"/>
      <c r="BO70" s="82"/>
      <c r="BP70" s="82"/>
      <c r="BQ70" s="82"/>
      <c r="BS70" s="285"/>
      <c r="BT70" s="285"/>
      <c r="BU70" s="285"/>
      <c r="BV70" s="285"/>
      <c r="BW70" s="285"/>
      <c r="BX70" s="285"/>
      <c r="BY70" s="285"/>
      <c r="BZ70" s="285"/>
      <c r="CA70" s="285"/>
      <c r="CB70" s="285"/>
      <c r="CC70" s="285"/>
      <c r="CD70" s="285"/>
      <c r="CE70" s="285"/>
      <c r="CF70" s="285"/>
      <c r="CG70" s="268"/>
      <c r="CH70" s="154"/>
      <c r="CI70" s="154"/>
      <c r="CJ70" s="154"/>
      <c r="CK70" s="154"/>
      <c r="CL70" s="154"/>
      <c r="CM70" s="154"/>
      <c r="CN70" s="154"/>
      <c r="CO70" s="154"/>
      <c r="CP70" s="267"/>
      <c r="CQ70" s="267"/>
      <c r="CR70" s="267"/>
      <c r="CS70" s="267"/>
      <c r="CT70" s="194"/>
      <c r="CU70" s="154"/>
      <c r="CV70" s="154"/>
      <c r="CW70" s="154"/>
      <c r="CX70" s="154"/>
      <c r="CY70" s="154"/>
      <c r="CZ70" s="154"/>
      <c r="DA70" s="154"/>
      <c r="DB70" s="154"/>
      <c r="DC70" s="154"/>
      <c r="DD70" s="194"/>
      <c r="DE70" s="194"/>
      <c r="DF70" s="194"/>
      <c r="DG70" s="194"/>
      <c r="DH70" s="194"/>
      <c r="DI70" s="154"/>
      <c r="DJ70" s="154"/>
      <c r="DK70" s="154"/>
      <c r="DL70" s="154"/>
      <c r="DM70" s="154"/>
      <c r="DN70" s="154"/>
      <c r="DO70" s="154"/>
      <c r="DP70" s="154"/>
      <c r="DQ70" s="154"/>
      <c r="DR70" s="194"/>
      <c r="DS70" s="194"/>
      <c r="DT70" s="194"/>
      <c r="DU70" s="194"/>
      <c r="DV70" s="194"/>
      <c r="DW70" s="154"/>
      <c r="DX70" s="154"/>
      <c r="DY70" s="154"/>
      <c r="DZ70" s="154"/>
      <c r="EA70" s="154"/>
      <c r="EB70" s="154"/>
      <c r="EC70" s="154"/>
      <c r="ED70" s="154"/>
      <c r="EE70" s="154"/>
      <c r="EF70" s="194"/>
      <c r="EG70" s="194"/>
      <c r="EH70" s="194"/>
      <c r="EI70" s="194"/>
    </row>
    <row r="71" spans="1:140" ht="12.6" customHeight="1" x14ac:dyDescent="0.15">
      <c r="A71" s="401" t="s">
        <v>214</v>
      </c>
      <c r="B71" s="401"/>
      <c r="C71" s="401"/>
      <c r="D71" s="401"/>
      <c r="E71" s="401"/>
      <c r="F71" s="401"/>
      <c r="G71" s="401"/>
      <c r="H71" s="401"/>
      <c r="I71" s="401"/>
      <c r="J71" s="401"/>
      <c r="K71" s="401"/>
      <c r="L71" s="401"/>
      <c r="M71" s="401"/>
      <c r="N71" s="402"/>
      <c r="O71" s="548">
        <v>1252</v>
      </c>
      <c r="P71" s="548"/>
      <c r="Q71" s="548"/>
      <c r="R71" s="548"/>
      <c r="S71" s="548"/>
      <c r="T71" s="548"/>
      <c r="U71" s="548"/>
      <c r="V71" s="548"/>
      <c r="W71" s="548"/>
      <c r="X71" s="549"/>
      <c r="Y71" s="549"/>
      <c r="Z71" s="549"/>
      <c r="AA71" s="549"/>
      <c r="AB71" s="265"/>
      <c r="AC71" s="548">
        <v>660</v>
      </c>
      <c r="AD71" s="548"/>
      <c r="AE71" s="548"/>
      <c r="AF71" s="548"/>
      <c r="AG71" s="548"/>
      <c r="AH71" s="548"/>
      <c r="AI71" s="548"/>
      <c r="AJ71" s="548"/>
      <c r="AK71" s="548"/>
      <c r="AL71" s="265"/>
      <c r="AM71" s="265"/>
      <c r="AN71" s="265"/>
      <c r="AO71" s="265"/>
      <c r="AP71" s="265"/>
      <c r="AQ71" s="548">
        <v>592</v>
      </c>
      <c r="AR71" s="548"/>
      <c r="AS71" s="548"/>
      <c r="AT71" s="548"/>
      <c r="AU71" s="548"/>
      <c r="AV71" s="548"/>
      <c r="AW71" s="548"/>
      <c r="AX71" s="548"/>
      <c r="AY71" s="548"/>
      <c r="AZ71" s="265"/>
      <c r="BA71" s="265"/>
      <c r="BB71" s="265"/>
      <c r="BC71" s="265"/>
      <c r="BD71" s="265"/>
      <c r="BE71" s="548">
        <v>616</v>
      </c>
      <c r="BF71" s="548"/>
      <c r="BG71" s="548"/>
      <c r="BH71" s="548"/>
      <c r="BI71" s="548"/>
      <c r="BJ71" s="548"/>
      <c r="BK71" s="548"/>
      <c r="BL71" s="548"/>
      <c r="BM71" s="548"/>
      <c r="BN71" s="265"/>
      <c r="BO71" s="265"/>
      <c r="BP71" s="265"/>
      <c r="BQ71" s="265"/>
      <c r="BR71" s="266"/>
      <c r="BS71" s="197"/>
      <c r="BT71" s="197"/>
      <c r="BU71" s="197"/>
      <c r="BV71" s="197"/>
      <c r="BW71" s="197"/>
      <c r="BX71" s="197"/>
      <c r="BY71" s="197"/>
      <c r="BZ71" s="197"/>
      <c r="CA71" s="197"/>
      <c r="CB71" s="197"/>
      <c r="CC71" s="197"/>
      <c r="CD71" s="197"/>
      <c r="CE71" s="197"/>
      <c r="CF71" s="197"/>
      <c r="CG71" s="264"/>
      <c r="CH71" s="197"/>
      <c r="CI71" s="197"/>
      <c r="CJ71" s="197"/>
      <c r="CK71" s="197"/>
      <c r="CL71" s="197"/>
      <c r="CM71" s="197"/>
      <c r="CN71" s="197"/>
      <c r="CO71" s="197"/>
      <c r="CP71" s="197"/>
      <c r="CQ71" s="197"/>
      <c r="CR71" s="197"/>
      <c r="CS71" s="197"/>
      <c r="CT71" s="197"/>
      <c r="CU71" s="197"/>
      <c r="CV71" s="197"/>
      <c r="CW71" s="197"/>
      <c r="CX71" s="197"/>
      <c r="CY71" s="197"/>
      <c r="CZ71" s="197"/>
      <c r="DA71" s="197"/>
      <c r="DB71" s="197"/>
      <c r="DC71" s="197"/>
      <c r="DD71" s="197"/>
      <c r="DE71" s="197"/>
      <c r="DF71" s="197"/>
      <c r="DG71" s="197"/>
      <c r="DH71" s="152"/>
      <c r="DI71" s="197"/>
      <c r="DJ71" s="197"/>
      <c r="DK71" s="197"/>
      <c r="DL71" s="197"/>
      <c r="DM71" s="197"/>
      <c r="DN71" s="197"/>
      <c r="DO71" s="197"/>
      <c r="DP71" s="197"/>
      <c r="DQ71" s="197"/>
      <c r="DR71" s="197"/>
      <c r="DS71" s="197"/>
      <c r="DT71" s="197"/>
      <c r="DU71" s="197"/>
      <c r="DV71" s="152"/>
      <c r="DW71" s="152"/>
      <c r="DX71" s="152"/>
      <c r="DY71" s="152"/>
      <c r="DZ71" s="152"/>
      <c r="EA71" s="152"/>
      <c r="EB71" s="152"/>
      <c r="EC71" s="152"/>
      <c r="ED71" s="152"/>
      <c r="EE71" s="152"/>
      <c r="EF71" s="152"/>
      <c r="EG71" s="152"/>
      <c r="EH71" s="152"/>
      <c r="EI71" s="152"/>
      <c r="EJ71" s="197"/>
    </row>
    <row r="72" spans="1:140" ht="12.6" customHeight="1" x14ac:dyDescent="0.15">
      <c r="EJ72" s="150" t="s">
        <v>109</v>
      </c>
    </row>
    <row r="73" spans="1:140" ht="12.75" customHeight="1" x14ac:dyDescent="0.15"/>
    <row r="74" spans="1:140" ht="12.75" customHeight="1" x14ac:dyDescent="0.15"/>
    <row r="75" spans="1:140" ht="12.75" customHeight="1" x14ac:dyDescent="0.15"/>
    <row r="76" spans="1:140" ht="12.75" customHeight="1" x14ac:dyDescent="0.15"/>
    <row r="77" spans="1:140" ht="12.75" customHeight="1" x14ac:dyDescent="0.15"/>
    <row r="78" spans="1:140" ht="12.75" customHeight="1" x14ac:dyDescent="0.15">
      <c r="BT78" s="83"/>
      <c r="BU78" s="83"/>
      <c r="BV78" s="83"/>
      <c r="BW78" s="83"/>
      <c r="BX78" s="83"/>
      <c r="BY78" s="83"/>
      <c r="BZ78" s="83"/>
      <c r="CA78" s="83"/>
      <c r="CB78" s="83"/>
      <c r="CC78" s="83"/>
      <c r="CD78" s="83"/>
      <c r="CE78" s="83"/>
      <c r="CF78" s="136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154"/>
      <c r="CU78" s="154"/>
      <c r="CV78" s="154"/>
      <c r="CW78" s="154"/>
      <c r="CX78" s="154"/>
      <c r="CY78" s="154"/>
      <c r="CZ78" s="154"/>
      <c r="DA78" s="154"/>
      <c r="DB78" s="154"/>
      <c r="DC78" s="154"/>
      <c r="DD78" s="154"/>
      <c r="DE78" s="154"/>
      <c r="DF78" s="154"/>
      <c r="DG78" s="154"/>
      <c r="DH78" s="154"/>
      <c r="DI78" s="154"/>
      <c r="DJ78" s="154"/>
      <c r="DK78" s="154"/>
      <c r="DL78" s="154"/>
      <c r="DM78" s="154"/>
      <c r="DN78" s="154"/>
      <c r="DO78" s="154"/>
      <c r="DP78" s="154"/>
      <c r="DQ78" s="154"/>
      <c r="DR78" s="154"/>
      <c r="DS78" s="154"/>
      <c r="DT78" s="154"/>
      <c r="DU78" s="154"/>
      <c r="DV78" s="154"/>
      <c r="DW78" s="154"/>
      <c r="DX78" s="154"/>
      <c r="DY78" s="154"/>
      <c r="DZ78" s="154"/>
      <c r="EA78" s="154"/>
      <c r="EB78" s="154"/>
      <c r="EC78" s="154"/>
      <c r="ED78" s="154"/>
      <c r="EE78" s="154"/>
      <c r="EF78" s="154"/>
      <c r="EG78" s="154"/>
      <c r="EH78" s="154"/>
      <c r="EI78" s="154"/>
    </row>
    <row r="79" spans="1:140" ht="12.75" customHeight="1" x14ac:dyDescent="0.15">
      <c r="BT79" s="83"/>
      <c r="BU79" s="83"/>
      <c r="BV79" s="83"/>
      <c r="BW79" s="83"/>
      <c r="BX79" s="83"/>
      <c r="BY79" s="83"/>
      <c r="BZ79" s="83"/>
      <c r="CA79" s="83"/>
      <c r="CB79" s="83"/>
      <c r="CC79" s="83"/>
      <c r="CD79" s="83"/>
      <c r="CE79" s="83"/>
      <c r="CF79" s="137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154"/>
      <c r="CU79" s="154"/>
      <c r="CV79" s="154"/>
      <c r="CW79" s="154"/>
      <c r="CX79" s="154"/>
      <c r="CY79" s="154"/>
      <c r="CZ79" s="154"/>
      <c r="DA79" s="154"/>
      <c r="DB79" s="154"/>
      <c r="DC79" s="154"/>
      <c r="DD79" s="154"/>
      <c r="DE79" s="154"/>
      <c r="DF79" s="154"/>
      <c r="DG79" s="154"/>
      <c r="DH79" s="154"/>
      <c r="DI79" s="154"/>
      <c r="DJ79" s="154"/>
      <c r="DK79" s="154"/>
      <c r="DL79" s="154"/>
      <c r="DM79" s="154"/>
      <c r="DN79" s="154"/>
      <c r="DO79" s="154"/>
      <c r="DP79" s="154"/>
      <c r="DQ79" s="154"/>
      <c r="DR79" s="154"/>
      <c r="DS79" s="154"/>
      <c r="DT79" s="154"/>
      <c r="DU79" s="154"/>
      <c r="DV79" s="154"/>
      <c r="DW79" s="154"/>
      <c r="DX79" s="154"/>
      <c r="DY79" s="154"/>
      <c r="DZ79" s="154"/>
      <c r="EA79" s="154"/>
      <c r="EB79" s="154"/>
      <c r="EC79" s="154"/>
      <c r="ED79" s="154"/>
      <c r="EE79" s="154"/>
      <c r="EF79" s="154"/>
      <c r="EG79" s="154"/>
      <c r="EH79" s="154"/>
      <c r="EI79" s="154"/>
    </row>
    <row r="80" spans="1:140" ht="12.75" customHeight="1" x14ac:dyDescent="0.15"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93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154"/>
      <c r="CU80" s="154"/>
      <c r="CV80" s="154"/>
      <c r="CW80" s="154"/>
      <c r="CX80" s="154"/>
      <c r="CY80" s="154"/>
      <c r="CZ80" s="154"/>
      <c r="DA80" s="154"/>
      <c r="DB80" s="154"/>
      <c r="DC80" s="154"/>
      <c r="DD80" s="154"/>
      <c r="DE80" s="154"/>
      <c r="DF80" s="154"/>
      <c r="DG80" s="154"/>
      <c r="DH80" s="154"/>
      <c r="DI80" s="154"/>
      <c r="DJ80" s="154"/>
      <c r="DK80" s="154"/>
      <c r="DL80" s="154"/>
      <c r="DM80" s="154"/>
      <c r="DN80" s="154"/>
      <c r="DO80" s="154"/>
      <c r="DP80" s="154"/>
      <c r="DQ80" s="154"/>
      <c r="DR80" s="154"/>
      <c r="DS80" s="154"/>
      <c r="DT80" s="154"/>
      <c r="DU80" s="154"/>
      <c r="DV80" s="154"/>
      <c r="DW80" s="154"/>
      <c r="DX80" s="154"/>
      <c r="DY80" s="154"/>
      <c r="DZ80" s="154"/>
      <c r="EA80" s="154"/>
      <c r="EB80" s="154"/>
      <c r="EC80" s="154"/>
      <c r="ED80" s="154"/>
      <c r="EE80" s="154"/>
      <c r="EF80" s="154"/>
      <c r="EG80" s="154"/>
      <c r="EH80" s="154"/>
      <c r="EI80" s="154"/>
    </row>
    <row r="81" spans="72:139" ht="12.75" customHeight="1" x14ac:dyDescent="0.15"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93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154"/>
      <c r="CU81" s="154"/>
      <c r="CV81" s="154"/>
      <c r="CW81" s="154"/>
      <c r="CX81" s="154"/>
      <c r="CY81" s="154"/>
      <c r="CZ81" s="154"/>
      <c r="DA81" s="154"/>
      <c r="DB81" s="154"/>
      <c r="DC81" s="154"/>
      <c r="DD81" s="154"/>
      <c r="DE81" s="154"/>
      <c r="DF81" s="154"/>
      <c r="DG81" s="154"/>
      <c r="DH81" s="154"/>
      <c r="DI81" s="154"/>
      <c r="DJ81" s="154"/>
      <c r="DK81" s="154"/>
      <c r="DL81" s="154"/>
      <c r="DM81" s="154"/>
      <c r="DN81" s="154"/>
      <c r="DO81" s="154"/>
      <c r="DP81" s="154"/>
      <c r="DQ81" s="154"/>
      <c r="DR81" s="154"/>
      <c r="DS81" s="154"/>
      <c r="DT81" s="154"/>
      <c r="DU81" s="154"/>
      <c r="DV81" s="154"/>
      <c r="DW81" s="154"/>
      <c r="DX81" s="154"/>
      <c r="DY81" s="154"/>
      <c r="DZ81" s="154"/>
      <c r="EA81" s="154"/>
      <c r="EB81" s="154"/>
      <c r="EC81" s="154"/>
      <c r="ED81" s="154"/>
      <c r="EE81" s="154"/>
      <c r="EF81" s="154"/>
      <c r="EG81" s="154"/>
      <c r="EH81" s="154"/>
      <c r="EI81" s="154"/>
    </row>
    <row r="82" spans="72:139" x14ac:dyDescent="0.15"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93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154"/>
      <c r="CU82" s="154"/>
      <c r="CV82" s="154"/>
      <c r="CW82" s="154"/>
      <c r="CX82" s="154"/>
      <c r="CY82" s="154"/>
      <c r="CZ82" s="154"/>
      <c r="DA82" s="154"/>
      <c r="DB82" s="154"/>
      <c r="DC82" s="154"/>
      <c r="DD82" s="154"/>
      <c r="DE82" s="154"/>
      <c r="DF82" s="154"/>
      <c r="DG82" s="154"/>
      <c r="DH82" s="154"/>
      <c r="DI82" s="154"/>
      <c r="DJ82" s="154"/>
      <c r="DK82" s="154"/>
      <c r="DL82" s="154"/>
      <c r="DM82" s="154"/>
      <c r="DN82" s="154"/>
      <c r="DO82" s="154"/>
      <c r="DP82" s="154"/>
      <c r="DQ82" s="154"/>
      <c r="DR82" s="154"/>
      <c r="DS82" s="154"/>
      <c r="DT82" s="154"/>
      <c r="DU82" s="154"/>
      <c r="DV82" s="154"/>
      <c r="DW82" s="154"/>
      <c r="DX82" s="154"/>
      <c r="DY82" s="154"/>
      <c r="DZ82" s="154"/>
      <c r="EA82" s="154"/>
      <c r="EB82" s="154"/>
      <c r="EC82" s="154"/>
      <c r="ED82" s="154"/>
      <c r="EE82" s="154"/>
      <c r="EF82" s="154"/>
      <c r="EG82" s="154"/>
      <c r="EH82" s="154"/>
      <c r="EI82" s="154"/>
    </row>
    <row r="83" spans="72:139" x14ac:dyDescent="0.15">
      <c r="BT83" s="83"/>
      <c r="BU83" s="83"/>
      <c r="BV83" s="83"/>
      <c r="BW83" s="83"/>
      <c r="BX83" s="83"/>
      <c r="BY83" s="83"/>
      <c r="BZ83" s="83"/>
      <c r="CA83" s="83"/>
      <c r="CB83" s="83"/>
      <c r="CC83" s="83"/>
      <c r="CD83" s="83"/>
      <c r="CE83" s="83"/>
      <c r="CF83" s="93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154"/>
      <c r="CU83" s="154"/>
      <c r="CV83" s="154"/>
      <c r="CW83" s="154"/>
      <c r="CX83" s="154"/>
      <c r="CY83" s="154"/>
      <c r="CZ83" s="154"/>
      <c r="DA83" s="154"/>
      <c r="DB83" s="154"/>
      <c r="DC83" s="154"/>
      <c r="DD83" s="154"/>
      <c r="DE83" s="154"/>
      <c r="DF83" s="154"/>
      <c r="DG83" s="154"/>
      <c r="DH83" s="154"/>
      <c r="DI83" s="154"/>
      <c r="DJ83" s="154"/>
      <c r="DK83" s="154"/>
      <c r="DL83" s="154"/>
      <c r="DM83" s="154"/>
      <c r="DN83" s="154"/>
      <c r="DO83" s="154"/>
      <c r="DP83" s="154"/>
      <c r="DQ83" s="154"/>
      <c r="DR83" s="154"/>
      <c r="DS83" s="154"/>
      <c r="DT83" s="154"/>
      <c r="DU83" s="154"/>
      <c r="DV83" s="154"/>
      <c r="DW83" s="154"/>
      <c r="DX83" s="154"/>
      <c r="DY83" s="154"/>
      <c r="DZ83" s="154"/>
      <c r="EA83" s="154"/>
      <c r="EB83" s="154"/>
      <c r="EC83" s="154"/>
      <c r="ED83" s="154"/>
      <c r="EE83" s="154"/>
      <c r="EF83" s="154"/>
      <c r="EG83" s="154"/>
      <c r="EH83" s="154"/>
      <c r="EI83" s="154"/>
    </row>
    <row r="84" spans="72:139" x14ac:dyDescent="0.15"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3"/>
      <c r="CE84" s="83"/>
      <c r="CF84" s="93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154"/>
      <c r="CU84" s="154"/>
      <c r="CV84" s="154"/>
      <c r="CW84" s="154"/>
      <c r="CX84" s="154"/>
      <c r="CY84" s="154"/>
      <c r="CZ84" s="154"/>
      <c r="DA84" s="154"/>
      <c r="DB84" s="154"/>
      <c r="DC84" s="154"/>
      <c r="DD84" s="154"/>
      <c r="DE84" s="154"/>
      <c r="DF84" s="154"/>
      <c r="DG84" s="154"/>
      <c r="DH84" s="154"/>
      <c r="DI84" s="154"/>
      <c r="DJ84" s="154"/>
      <c r="DK84" s="154"/>
      <c r="DL84" s="154"/>
      <c r="DM84" s="154"/>
      <c r="DN84" s="154"/>
      <c r="DO84" s="154"/>
      <c r="DP84" s="154"/>
      <c r="DQ84" s="154"/>
      <c r="DR84" s="154"/>
      <c r="DS84" s="154"/>
      <c r="DT84" s="154"/>
      <c r="DU84" s="154"/>
      <c r="DV84" s="154"/>
      <c r="DW84" s="154"/>
      <c r="DX84" s="154"/>
      <c r="DY84" s="154"/>
      <c r="DZ84" s="154"/>
      <c r="EA84" s="154"/>
      <c r="EB84" s="154"/>
      <c r="EC84" s="154"/>
      <c r="ED84" s="154"/>
      <c r="EE84" s="154"/>
      <c r="EF84" s="154"/>
      <c r="EG84" s="154"/>
      <c r="EH84" s="154"/>
      <c r="EI84" s="154"/>
    </row>
    <row r="85" spans="72:139" x14ac:dyDescent="0.15">
      <c r="BT85" s="83"/>
      <c r="BU85" s="83"/>
      <c r="BV85" s="83"/>
      <c r="BW85" s="83"/>
      <c r="BX85" s="83"/>
      <c r="BY85" s="83"/>
      <c r="BZ85" s="83"/>
      <c r="CA85" s="83"/>
      <c r="CB85" s="83"/>
      <c r="CC85" s="83"/>
      <c r="CD85" s="83"/>
      <c r="CE85" s="83"/>
      <c r="CF85" s="93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154"/>
      <c r="CU85" s="154"/>
      <c r="CV85" s="154"/>
      <c r="CW85" s="154"/>
      <c r="CX85" s="154"/>
      <c r="CY85" s="154"/>
      <c r="CZ85" s="154"/>
      <c r="DA85" s="154"/>
      <c r="DB85" s="154"/>
      <c r="DC85" s="154"/>
      <c r="DD85" s="154"/>
      <c r="DE85" s="154"/>
      <c r="DF85" s="154"/>
      <c r="DG85" s="154"/>
      <c r="DH85" s="154"/>
      <c r="DI85" s="154"/>
      <c r="DJ85" s="154"/>
      <c r="DK85" s="154"/>
      <c r="DL85" s="154"/>
      <c r="DM85" s="154"/>
      <c r="DN85" s="154"/>
      <c r="DO85" s="154"/>
      <c r="DP85" s="154"/>
      <c r="DQ85" s="154"/>
      <c r="DR85" s="154"/>
      <c r="DS85" s="154"/>
      <c r="DT85" s="154"/>
      <c r="DU85" s="154"/>
      <c r="DV85" s="154"/>
      <c r="DW85" s="154"/>
      <c r="DX85" s="154"/>
      <c r="DY85" s="154"/>
      <c r="DZ85" s="154"/>
      <c r="EA85" s="154"/>
      <c r="EB85" s="154"/>
      <c r="EC85" s="154"/>
      <c r="ED85" s="154"/>
      <c r="EE85" s="154"/>
      <c r="EF85" s="154"/>
      <c r="EG85" s="154"/>
      <c r="EH85" s="154"/>
      <c r="EI85" s="154"/>
    </row>
    <row r="86" spans="72:139" x14ac:dyDescent="0.15">
      <c r="BT86" s="83"/>
      <c r="BU86" s="83"/>
      <c r="BV86" s="83"/>
      <c r="BW86" s="83"/>
      <c r="BX86" s="83"/>
      <c r="BY86" s="83"/>
      <c r="BZ86" s="83"/>
      <c r="CA86" s="83"/>
      <c r="CB86" s="83"/>
      <c r="CC86" s="83"/>
      <c r="CD86" s="83"/>
      <c r="CE86" s="83"/>
      <c r="CF86" s="93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154"/>
      <c r="CU86" s="154"/>
      <c r="CV86" s="154"/>
      <c r="CW86" s="154"/>
      <c r="CX86" s="154"/>
      <c r="CY86" s="154"/>
      <c r="CZ86" s="154"/>
      <c r="DA86" s="154"/>
      <c r="DB86" s="154"/>
      <c r="DC86" s="154"/>
      <c r="DD86" s="154"/>
      <c r="DE86" s="154"/>
      <c r="DF86" s="154"/>
      <c r="DG86" s="154"/>
      <c r="DH86" s="154"/>
      <c r="DI86" s="154"/>
      <c r="DJ86" s="154"/>
      <c r="DK86" s="154"/>
      <c r="DL86" s="154"/>
      <c r="DM86" s="154"/>
      <c r="DN86" s="154"/>
      <c r="DO86" s="154"/>
      <c r="DP86" s="154"/>
      <c r="DQ86" s="154"/>
      <c r="DR86" s="154"/>
      <c r="DS86" s="154"/>
      <c r="DT86" s="154"/>
      <c r="DU86" s="154"/>
      <c r="DV86" s="154"/>
      <c r="DW86" s="154"/>
      <c r="DX86" s="154"/>
      <c r="DY86" s="154"/>
      <c r="DZ86" s="154"/>
      <c r="EA86" s="154"/>
      <c r="EB86" s="154"/>
      <c r="EC86" s="154"/>
      <c r="ED86" s="154"/>
      <c r="EE86" s="154"/>
      <c r="EF86" s="154"/>
      <c r="EG86" s="154"/>
      <c r="EH86" s="154"/>
      <c r="EI86" s="154"/>
    </row>
    <row r="87" spans="72:139" x14ac:dyDescent="0.15">
      <c r="BT87" s="83"/>
      <c r="BU87" s="83"/>
      <c r="BV87" s="83"/>
      <c r="BW87" s="83"/>
      <c r="BX87" s="83"/>
      <c r="BY87" s="83"/>
      <c r="BZ87" s="83"/>
      <c r="CA87" s="83"/>
      <c r="CB87" s="83"/>
      <c r="CC87" s="83"/>
      <c r="CD87" s="83"/>
      <c r="CE87" s="83"/>
      <c r="CF87" s="93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154"/>
      <c r="CU87" s="154"/>
      <c r="CV87" s="154"/>
      <c r="CW87" s="154"/>
      <c r="CX87" s="154"/>
      <c r="CY87" s="154"/>
      <c r="CZ87" s="154"/>
      <c r="DA87" s="154"/>
      <c r="DB87" s="154"/>
      <c r="DC87" s="154"/>
      <c r="DD87" s="154"/>
      <c r="DE87" s="154"/>
      <c r="DF87" s="154"/>
      <c r="DG87" s="154"/>
      <c r="DH87" s="154"/>
      <c r="DI87" s="154"/>
      <c r="DJ87" s="154"/>
      <c r="DK87" s="154"/>
      <c r="DL87" s="154"/>
      <c r="DM87" s="154"/>
      <c r="DN87" s="154"/>
      <c r="DO87" s="154"/>
      <c r="DP87" s="154"/>
      <c r="DQ87" s="154"/>
      <c r="DR87" s="154"/>
      <c r="DS87" s="154"/>
      <c r="DT87" s="154"/>
      <c r="DU87" s="154"/>
      <c r="DV87" s="154"/>
      <c r="DW87" s="154"/>
      <c r="DX87" s="154"/>
      <c r="DY87" s="154"/>
      <c r="DZ87" s="154"/>
      <c r="EA87" s="154"/>
      <c r="EB87" s="154"/>
      <c r="EC87" s="154"/>
      <c r="ED87" s="154"/>
      <c r="EE87" s="154"/>
      <c r="EF87" s="154"/>
      <c r="EG87" s="154"/>
      <c r="EH87" s="154"/>
      <c r="EI87" s="154"/>
    </row>
    <row r="88" spans="72:139" x14ac:dyDescent="0.15">
      <c r="BT88" s="83"/>
      <c r="BU88" s="83"/>
      <c r="BV88" s="83"/>
      <c r="BW88" s="83"/>
      <c r="BX88" s="83"/>
      <c r="BY88" s="83"/>
      <c r="BZ88" s="83"/>
      <c r="CA88" s="83"/>
      <c r="CB88" s="83"/>
      <c r="CC88" s="83"/>
      <c r="CD88" s="83"/>
      <c r="CE88" s="83"/>
      <c r="CF88" s="13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154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154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154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</row>
    <row r="89" spans="72:139" x14ac:dyDescent="0.15">
      <c r="BT89" s="83"/>
      <c r="BU89" s="83"/>
      <c r="BV89" s="83"/>
      <c r="BW89" s="83"/>
      <c r="BX89" s="83"/>
      <c r="BY89" s="83"/>
      <c r="BZ89" s="83"/>
      <c r="CA89" s="83"/>
      <c r="CB89" s="83"/>
      <c r="CC89" s="83"/>
      <c r="CD89" s="83"/>
      <c r="CE89" s="83"/>
      <c r="CF89" s="93"/>
      <c r="CG89" s="154"/>
      <c r="CH89" s="154"/>
      <c r="CI89" s="154"/>
      <c r="CJ89" s="154"/>
      <c r="CK89" s="154"/>
      <c r="CL89" s="154"/>
      <c r="CM89" s="154"/>
      <c r="CN89" s="154"/>
      <c r="CO89" s="154"/>
      <c r="CP89" s="154"/>
      <c r="CQ89" s="154"/>
      <c r="CR89" s="154"/>
      <c r="CS89" s="154"/>
      <c r="CT89" s="154"/>
      <c r="CU89" s="154"/>
      <c r="CV89" s="154"/>
      <c r="CW89" s="154"/>
      <c r="CX89" s="154"/>
      <c r="CY89" s="154"/>
      <c r="CZ89" s="154"/>
      <c r="DA89" s="154"/>
      <c r="DB89" s="154"/>
      <c r="DC89" s="154"/>
      <c r="DD89" s="154"/>
      <c r="DE89" s="154"/>
      <c r="DF89" s="154"/>
      <c r="DG89" s="154"/>
      <c r="DH89" s="154"/>
      <c r="DI89" s="154"/>
      <c r="DJ89" s="154"/>
      <c r="DK89" s="154"/>
      <c r="DL89" s="154"/>
      <c r="DM89" s="154"/>
      <c r="DN89" s="154"/>
      <c r="DO89" s="154"/>
      <c r="DP89" s="154"/>
      <c r="DQ89" s="154"/>
      <c r="DR89" s="154"/>
      <c r="DS89" s="154"/>
      <c r="DT89" s="154"/>
      <c r="DU89" s="154"/>
      <c r="DV89" s="154"/>
      <c r="DW89" s="154"/>
      <c r="DX89" s="154"/>
      <c r="DY89" s="154"/>
      <c r="DZ89" s="154"/>
      <c r="EA89" s="154"/>
      <c r="EB89" s="154"/>
      <c r="EC89" s="154"/>
      <c r="ED89" s="154"/>
      <c r="EE89" s="154"/>
      <c r="EF89" s="154"/>
      <c r="EG89" s="154"/>
      <c r="EH89" s="154"/>
      <c r="EI89" s="154"/>
    </row>
    <row r="90" spans="72:139" x14ac:dyDescent="0.15">
      <c r="BT90" s="83"/>
      <c r="BU90" s="83"/>
      <c r="BV90" s="83"/>
      <c r="BW90" s="83"/>
      <c r="BX90" s="83"/>
      <c r="BY90" s="83"/>
      <c r="BZ90" s="83"/>
      <c r="CA90" s="83"/>
      <c r="CB90" s="83"/>
      <c r="CC90" s="83"/>
      <c r="CD90" s="83"/>
      <c r="CE90" s="83"/>
      <c r="CF90" s="93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68"/>
      <c r="CS90" s="68"/>
      <c r="CT90" s="154"/>
      <c r="CU90" s="154"/>
      <c r="CV90" s="154"/>
      <c r="CW90" s="154"/>
      <c r="CX90" s="154"/>
      <c r="CY90" s="154"/>
      <c r="CZ90" s="154"/>
      <c r="DA90" s="154"/>
      <c r="DB90" s="154"/>
      <c r="DC90" s="154"/>
      <c r="DD90" s="154"/>
      <c r="DE90" s="154"/>
      <c r="DF90" s="154"/>
      <c r="DG90" s="154"/>
      <c r="DH90" s="154"/>
      <c r="DI90" s="154"/>
      <c r="DJ90" s="154"/>
      <c r="DK90" s="154"/>
      <c r="DL90" s="154"/>
      <c r="DM90" s="154"/>
      <c r="DN90" s="154"/>
      <c r="DO90" s="154"/>
      <c r="DP90" s="154"/>
      <c r="DQ90" s="154"/>
      <c r="DR90" s="154"/>
      <c r="DS90" s="154"/>
      <c r="DT90" s="154"/>
      <c r="DU90" s="154"/>
      <c r="DV90" s="154"/>
      <c r="DW90" s="154"/>
      <c r="DX90" s="154"/>
      <c r="DY90" s="154"/>
      <c r="DZ90" s="154"/>
      <c r="EA90" s="154"/>
      <c r="EB90" s="154"/>
      <c r="EC90" s="154"/>
      <c r="ED90" s="154"/>
      <c r="EE90" s="154"/>
      <c r="EF90" s="154"/>
      <c r="EG90" s="154"/>
      <c r="EH90" s="154"/>
      <c r="EI90" s="154"/>
    </row>
    <row r="91" spans="72:139" x14ac:dyDescent="0.15">
      <c r="BT91" s="83"/>
      <c r="BU91" s="83"/>
      <c r="BV91" s="83"/>
      <c r="BW91" s="83"/>
      <c r="BX91" s="83"/>
      <c r="BY91" s="83"/>
      <c r="BZ91" s="83"/>
      <c r="CA91" s="83"/>
      <c r="CB91" s="83"/>
      <c r="CC91" s="83"/>
      <c r="CD91" s="83"/>
      <c r="CE91" s="83"/>
      <c r="CF91" s="93"/>
      <c r="CG91" s="68"/>
      <c r="CH91" s="68"/>
      <c r="CI91" s="68"/>
      <c r="CJ91" s="68"/>
      <c r="CK91" s="68"/>
      <c r="CL91" s="68"/>
      <c r="CM91" s="68"/>
      <c r="CN91" s="68"/>
      <c r="CO91" s="68"/>
      <c r="CP91" s="68"/>
      <c r="CQ91" s="68"/>
      <c r="CR91" s="68"/>
      <c r="CS91" s="68"/>
      <c r="CT91" s="154"/>
      <c r="CU91" s="154"/>
      <c r="CV91" s="154"/>
      <c r="CW91" s="154"/>
      <c r="CX91" s="154"/>
      <c r="CY91" s="154"/>
      <c r="CZ91" s="154"/>
      <c r="DA91" s="154"/>
      <c r="DB91" s="154"/>
      <c r="DC91" s="154"/>
      <c r="DD91" s="154"/>
      <c r="DE91" s="154"/>
      <c r="DF91" s="154"/>
      <c r="DG91" s="154"/>
      <c r="DH91" s="154"/>
      <c r="DI91" s="154"/>
      <c r="DJ91" s="154"/>
      <c r="DK91" s="154"/>
      <c r="DL91" s="154"/>
      <c r="DM91" s="154"/>
      <c r="DN91" s="154"/>
      <c r="DO91" s="154"/>
      <c r="DP91" s="154"/>
      <c r="DQ91" s="154"/>
      <c r="DR91" s="154"/>
      <c r="DS91" s="154"/>
      <c r="DT91" s="154"/>
      <c r="DU91" s="154"/>
      <c r="DV91" s="154"/>
      <c r="DW91" s="154"/>
      <c r="DX91" s="154"/>
      <c r="DY91" s="154"/>
      <c r="DZ91" s="154"/>
      <c r="EA91" s="154"/>
      <c r="EB91" s="154"/>
      <c r="EC91" s="154"/>
      <c r="ED91" s="154"/>
      <c r="EE91" s="154"/>
      <c r="EF91" s="154"/>
      <c r="EG91" s="154"/>
      <c r="EH91" s="154"/>
      <c r="EI91" s="154"/>
    </row>
    <row r="92" spans="72:139" x14ac:dyDescent="0.15"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  <c r="CE92" s="83"/>
      <c r="CF92" s="93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154"/>
      <c r="CU92" s="154"/>
      <c r="CV92" s="154"/>
      <c r="CW92" s="154"/>
      <c r="CX92" s="154"/>
      <c r="CY92" s="154"/>
      <c r="CZ92" s="154"/>
      <c r="DA92" s="154"/>
      <c r="DB92" s="154"/>
      <c r="DC92" s="154"/>
      <c r="DD92" s="154"/>
      <c r="DE92" s="154"/>
      <c r="DF92" s="154"/>
      <c r="DG92" s="154"/>
      <c r="DH92" s="154"/>
      <c r="DI92" s="154"/>
      <c r="DJ92" s="154"/>
      <c r="DK92" s="154"/>
      <c r="DL92" s="154"/>
      <c r="DM92" s="154"/>
      <c r="DN92" s="154"/>
      <c r="DO92" s="154"/>
      <c r="DP92" s="154"/>
      <c r="DQ92" s="154"/>
      <c r="DR92" s="154"/>
      <c r="DS92" s="154"/>
      <c r="DT92" s="154"/>
      <c r="DU92" s="154"/>
      <c r="DV92" s="154"/>
      <c r="DW92" s="154"/>
      <c r="DX92" s="154"/>
      <c r="DY92" s="154"/>
      <c r="DZ92" s="154"/>
      <c r="EA92" s="154"/>
      <c r="EB92" s="154"/>
      <c r="EC92" s="154"/>
      <c r="ED92" s="154"/>
      <c r="EE92" s="154"/>
      <c r="EF92" s="154"/>
      <c r="EG92" s="154"/>
      <c r="EH92" s="154"/>
      <c r="EI92" s="154"/>
    </row>
    <row r="93" spans="72:139" x14ac:dyDescent="0.15"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3"/>
      <c r="CE93" s="83"/>
      <c r="CF93" s="93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154"/>
      <c r="CU93" s="154"/>
      <c r="CV93" s="154"/>
      <c r="CW93" s="154"/>
      <c r="CX93" s="154"/>
      <c r="CY93" s="154"/>
      <c r="CZ93" s="154"/>
      <c r="DA93" s="154"/>
      <c r="DB93" s="154"/>
      <c r="DC93" s="154"/>
      <c r="DD93" s="154"/>
      <c r="DE93" s="154"/>
      <c r="DF93" s="154"/>
      <c r="DG93" s="154"/>
      <c r="DH93" s="154"/>
      <c r="DI93" s="154"/>
      <c r="DJ93" s="154"/>
      <c r="DK93" s="154"/>
      <c r="DL93" s="154"/>
      <c r="DM93" s="154"/>
      <c r="DN93" s="154"/>
      <c r="DO93" s="154"/>
      <c r="DP93" s="154"/>
      <c r="DQ93" s="154"/>
      <c r="DR93" s="154"/>
      <c r="DS93" s="154"/>
      <c r="DT93" s="154"/>
      <c r="DU93" s="154"/>
      <c r="DV93" s="154"/>
      <c r="DW93" s="154"/>
      <c r="DX93" s="154"/>
      <c r="DY93" s="154"/>
      <c r="DZ93" s="154"/>
      <c r="EA93" s="154"/>
      <c r="EB93" s="154"/>
      <c r="EC93" s="154"/>
      <c r="ED93" s="154"/>
      <c r="EE93" s="154"/>
      <c r="EF93" s="154"/>
      <c r="EG93" s="154"/>
      <c r="EH93" s="154"/>
      <c r="EI93" s="154"/>
    </row>
    <row r="94" spans="72:139" x14ac:dyDescent="0.15"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3"/>
      <c r="CE94" s="83"/>
      <c r="CF94" s="93"/>
      <c r="CG94" s="68"/>
      <c r="CH94" s="68"/>
      <c r="CI94" s="68"/>
      <c r="CJ94" s="68"/>
      <c r="CK94" s="68"/>
      <c r="CL94" s="68"/>
      <c r="CM94" s="68"/>
      <c r="CN94" s="68"/>
      <c r="CO94" s="68"/>
      <c r="CP94" s="68"/>
      <c r="CQ94" s="68"/>
      <c r="CR94" s="68"/>
      <c r="CS94" s="68"/>
      <c r="CT94" s="154"/>
      <c r="CU94" s="154"/>
      <c r="CV94" s="154"/>
      <c r="CW94" s="154"/>
      <c r="CX94" s="154"/>
      <c r="CY94" s="154"/>
      <c r="CZ94" s="154"/>
      <c r="DA94" s="154"/>
      <c r="DB94" s="154"/>
      <c r="DC94" s="154"/>
      <c r="DD94" s="154"/>
      <c r="DE94" s="154"/>
      <c r="DF94" s="154"/>
      <c r="DG94" s="154"/>
      <c r="DH94" s="154"/>
      <c r="DI94" s="154"/>
      <c r="DJ94" s="154"/>
      <c r="DK94" s="154"/>
      <c r="DL94" s="154"/>
      <c r="DM94" s="154"/>
      <c r="DN94" s="154"/>
      <c r="DO94" s="154"/>
      <c r="DP94" s="154"/>
      <c r="DQ94" s="154"/>
      <c r="DR94" s="154"/>
      <c r="DS94" s="154"/>
      <c r="DT94" s="154"/>
      <c r="DU94" s="154"/>
      <c r="DV94" s="154"/>
      <c r="DW94" s="154"/>
      <c r="DX94" s="154"/>
      <c r="DY94" s="154"/>
      <c r="DZ94" s="154"/>
      <c r="EA94" s="154"/>
      <c r="EB94" s="154"/>
      <c r="EC94" s="154"/>
      <c r="ED94" s="154"/>
      <c r="EE94" s="154"/>
      <c r="EF94" s="154"/>
      <c r="EG94" s="154"/>
      <c r="EH94" s="154"/>
      <c r="EI94" s="154"/>
    </row>
    <row r="95" spans="72:139" x14ac:dyDescent="0.15"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3"/>
      <c r="CE95" s="83"/>
      <c r="CF95" s="93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154"/>
      <c r="CU95" s="154"/>
      <c r="CV95" s="154"/>
      <c r="CW95" s="154"/>
      <c r="CX95" s="154"/>
      <c r="CY95" s="154"/>
      <c r="CZ95" s="154"/>
      <c r="DA95" s="154"/>
      <c r="DB95" s="154"/>
      <c r="DC95" s="154"/>
      <c r="DD95" s="154"/>
      <c r="DE95" s="154"/>
      <c r="DF95" s="154"/>
      <c r="DG95" s="154"/>
      <c r="DH95" s="154"/>
      <c r="DI95" s="154"/>
      <c r="DJ95" s="154"/>
      <c r="DK95" s="154"/>
      <c r="DL95" s="154"/>
      <c r="DM95" s="154"/>
      <c r="DN95" s="154"/>
      <c r="DO95" s="154"/>
      <c r="DP95" s="154"/>
      <c r="DQ95" s="154"/>
      <c r="DR95" s="154"/>
      <c r="DS95" s="154"/>
      <c r="DT95" s="154"/>
      <c r="DU95" s="154"/>
      <c r="DV95" s="154"/>
      <c r="DW95" s="154"/>
      <c r="DX95" s="154"/>
      <c r="DY95" s="154"/>
      <c r="DZ95" s="154"/>
      <c r="EA95" s="154"/>
      <c r="EB95" s="154"/>
      <c r="EC95" s="154"/>
      <c r="ED95" s="154"/>
      <c r="EE95" s="154"/>
      <c r="EF95" s="154"/>
      <c r="EG95" s="154"/>
      <c r="EH95" s="154"/>
      <c r="EI95" s="154"/>
    </row>
    <row r="96" spans="72:139" x14ac:dyDescent="0.15"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  <c r="CE96" s="83"/>
      <c r="CF96" s="93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154"/>
      <c r="CU96" s="154"/>
      <c r="CV96" s="154"/>
      <c r="CW96" s="154"/>
      <c r="CX96" s="154"/>
      <c r="CY96" s="154"/>
      <c r="CZ96" s="154"/>
      <c r="DA96" s="154"/>
      <c r="DB96" s="154"/>
      <c r="DC96" s="154"/>
      <c r="DD96" s="154"/>
      <c r="DE96" s="154"/>
      <c r="DF96" s="154"/>
      <c r="DG96" s="154"/>
      <c r="DH96" s="154"/>
      <c r="DI96" s="154"/>
      <c r="DJ96" s="154"/>
      <c r="DK96" s="154"/>
      <c r="DL96" s="154"/>
      <c r="DM96" s="154"/>
      <c r="DN96" s="154"/>
      <c r="DO96" s="154"/>
      <c r="DP96" s="154"/>
      <c r="DQ96" s="154"/>
      <c r="DR96" s="154"/>
      <c r="DS96" s="154"/>
      <c r="DT96" s="154"/>
      <c r="DU96" s="154"/>
      <c r="DV96" s="154"/>
      <c r="DW96" s="154"/>
      <c r="DX96" s="154"/>
      <c r="DY96" s="154"/>
      <c r="DZ96" s="154"/>
      <c r="EA96" s="154"/>
      <c r="EB96" s="154"/>
      <c r="EC96" s="154"/>
      <c r="ED96" s="154"/>
      <c r="EE96" s="154"/>
      <c r="EF96" s="154"/>
      <c r="EG96" s="154"/>
      <c r="EH96" s="154"/>
      <c r="EI96" s="154"/>
    </row>
    <row r="97" spans="72:139" x14ac:dyDescent="0.15">
      <c r="BT97" s="83"/>
      <c r="BU97" s="83"/>
      <c r="BV97" s="83"/>
      <c r="BW97" s="83"/>
      <c r="BX97" s="83"/>
      <c r="BY97" s="83"/>
      <c r="BZ97" s="83"/>
      <c r="CA97" s="83"/>
      <c r="CB97" s="83"/>
      <c r="CC97" s="83"/>
      <c r="CD97" s="83"/>
      <c r="CE97" s="83"/>
      <c r="CF97" s="93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154"/>
      <c r="CU97" s="154"/>
      <c r="CV97" s="154"/>
      <c r="CW97" s="154"/>
      <c r="CX97" s="154"/>
      <c r="CY97" s="154"/>
      <c r="CZ97" s="154"/>
      <c r="DA97" s="154"/>
      <c r="DB97" s="154"/>
      <c r="DC97" s="154"/>
      <c r="DD97" s="154"/>
      <c r="DE97" s="154"/>
      <c r="DF97" s="154"/>
      <c r="DG97" s="154"/>
      <c r="DH97" s="154"/>
      <c r="DI97" s="154"/>
      <c r="DJ97" s="154"/>
      <c r="DK97" s="154"/>
      <c r="DL97" s="154"/>
      <c r="DM97" s="154"/>
      <c r="DN97" s="154"/>
      <c r="DO97" s="154"/>
      <c r="DP97" s="154"/>
      <c r="DQ97" s="154"/>
      <c r="DR97" s="154"/>
      <c r="DS97" s="154"/>
      <c r="DT97" s="154"/>
      <c r="DU97" s="154"/>
      <c r="DV97" s="154"/>
      <c r="DW97" s="154"/>
      <c r="DX97" s="154"/>
      <c r="DY97" s="154"/>
      <c r="DZ97" s="154"/>
      <c r="EA97" s="154"/>
      <c r="EB97" s="154"/>
      <c r="EC97" s="154"/>
      <c r="ED97" s="154"/>
      <c r="EE97" s="154"/>
      <c r="EF97" s="154"/>
      <c r="EG97" s="154"/>
      <c r="EH97" s="154"/>
      <c r="EI97" s="154"/>
    </row>
    <row r="98" spans="72:139" x14ac:dyDescent="0.15">
      <c r="BT98" s="83"/>
      <c r="BU98" s="83"/>
      <c r="BV98" s="83"/>
      <c r="BW98" s="83"/>
      <c r="BX98" s="83"/>
      <c r="BY98" s="83"/>
      <c r="BZ98" s="83"/>
      <c r="CA98" s="83"/>
      <c r="CB98" s="83"/>
      <c r="CC98" s="83"/>
      <c r="CD98" s="83"/>
      <c r="CE98" s="83"/>
      <c r="CF98" s="93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154"/>
      <c r="CU98" s="154"/>
      <c r="CV98" s="154"/>
      <c r="CW98" s="154"/>
      <c r="CX98" s="154"/>
      <c r="CY98" s="154"/>
      <c r="CZ98" s="154"/>
      <c r="DA98" s="154"/>
      <c r="DB98" s="154"/>
      <c r="DC98" s="154"/>
      <c r="DD98" s="154"/>
      <c r="DE98" s="154"/>
      <c r="DF98" s="154"/>
      <c r="DG98" s="154"/>
      <c r="DH98" s="154"/>
      <c r="DI98" s="154"/>
      <c r="DJ98" s="154"/>
      <c r="DK98" s="154"/>
      <c r="DL98" s="154"/>
      <c r="DM98" s="154"/>
      <c r="DN98" s="154"/>
      <c r="DO98" s="154"/>
      <c r="DP98" s="154"/>
      <c r="DQ98" s="154"/>
      <c r="DR98" s="154"/>
      <c r="DS98" s="154"/>
      <c r="DT98" s="154"/>
      <c r="DU98" s="154"/>
      <c r="DV98" s="154"/>
      <c r="DW98" s="154"/>
      <c r="DX98" s="154"/>
      <c r="DY98" s="154"/>
      <c r="DZ98" s="154"/>
      <c r="EA98" s="154"/>
      <c r="EB98" s="154"/>
      <c r="EC98" s="154"/>
      <c r="ED98" s="154"/>
      <c r="EE98" s="154"/>
      <c r="EF98" s="154"/>
      <c r="EG98" s="154"/>
      <c r="EH98" s="154"/>
      <c r="EI98" s="154"/>
    </row>
    <row r="99" spans="72:139" x14ac:dyDescent="0.15"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13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154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154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154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</row>
    <row r="100" spans="72:139" x14ac:dyDescent="0.15">
      <c r="BT100" s="83"/>
      <c r="BU100" s="83"/>
      <c r="BV100" s="83"/>
      <c r="BW100" s="83"/>
      <c r="BX100" s="83"/>
      <c r="BY100" s="83"/>
      <c r="BZ100" s="83"/>
      <c r="CA100" s="83"/>
      <c r="CB100" s="83"/>
      <c r="CC100" s="83"/>
      <c r="CD100" s="83"/>
      <c r="CE100" s="83"/>
      <c r="CF100" s="93"/>
      <c r="CG100" s="154"/>
      <c r="CH100" s="154"/>
      <c r="CI100" s="154"/>
      <c r="CJ100" s="154"/>
      <c r="CK100" s="154"/>
      <c r="CL100" s="154"/>
      <c r="CM100" s="154"/>
      <c r="CN100" s="154"/>
      <c r="CO100" s="154"/>
      <c r="CP100" s="154"/>
      <c r="CQ100" s="154"/>
      <c r="CR100" s="154"/>
      <c r="CS100" s="154"/>
      <c r="CT100" s="154"/>
      <c r="CU100" s="154"/>
      <c r="CV100" s="154"/>
      <c r="CW100" s="154"/>
      <c r="CX100" s="154"/>
      <c r="CY100" s="154"/>
      <c r="CZ100" s="154"/>
      <c r="DA100" s="154"/>
      <c r="DB100" s="154"/>
      <c r="DC100" s="154"/>
      <c r="DD100" s="154"/>
      <c r="DE100" s="154"/>
      <c r="DF100" s="154"/>
      <c r="DG100" s="154"/>
      <c r="DH100" s="154"/>
      <c r="DI100" s="154"/>
      <c r="DJ100" s="154"/>
      <c r="DK100" s="154"/>
      <c r="DL100" s="154"/>
      <c r="DM100" s="154"/>
      <c r="DN100" s="154"/>
      <c r="DO100" s="154"/>
      <c r="DP100" s="154"/>
      <c r="DQ100" s="154"/>
      <c r="DR100" s="154"/>
      <c r="DS100" s="154"/>
      <c r="DT100" s="154"/>
      <c r="DU100" s="154"/>
      <c r="DV100" s="154"/>
      <c r="DW100" s="154"/>
      <c r="DX100" s="154"/>
      <c r="DY100" s="154"/>
      <c r="DZ100" s="154"/>
      <c r="EA100" s="154"/>
      <c r="EB100" s="154"/>
      <c r="EC100" s="154"/>
      <c r="ED100" s="154"/>
      <c r="EE100" s="154"/>
      <c r="EF100" s="154"/>
      <c r="EG100" s="154"/>
      <c r="EH100" s="154"/>
      <c r="EI100" s="154"/>
    </row>
    <row r="101" spans="72:139" x14ac:dyDescent="0.15">
      <c r="BT101" s="83"/>
      <c r="BU101" s="83"/>
      <c r="BV101" s="83"/>
      <c r="BW101" s="83"/>
      <c r="BX101" s="83"/>
      <c r="BY101" s="83"/>
      <c r="BZ101" s="83"/>
      <c r="CA101" s="83"/>
      <c r="CB101" s="83"/>
      <c r="CC101" s="83"/>
      <c r="CD101" s="83"/>
      <c r="CE101" s="83"/>
      <c r="CF101" s="93"/>
      <c r="CG101" s="68"/>
      <c r="CH101" s="68"/>
      <c r="CI101" s="68"/>
      <c r="CJ101" s="68"/>
      <c r="CK101" s="68"/>
      <c r="CL101" s="68"/>
      <c r="CM101" s="68"/>
      <c r="CN101" s="68"/>
      <c r="CO101" s="68"/>
      <c r="CP101" s="68"/>
      <c r="CQ101" s="68"/>
      <c r="CR101" s="68"/>
      <c r="CS101" s="68"/>
      <c r="CT101" s="154"/>
      <c r="CU101" s="154"/>
      <c r="CV101" s="154"/>
      <c r="CW101" s="154"/>
      <c r="CX101" s="154"/>
      <c r="CY101" s="154"/>
      <c r="CZ101" s="154"/>
      <c r="DA101" s="154"/>
      <c r="DB101" s="154"/>
      <c r="DC101" s="154"/>
      <c r="DD101" s="154"/>
      <c r="DE101" s="154"/>
      <c r="DF101" s="154"/>
      <c r="DG101" s="154"/>
      <c r="DH101" s="154"/>
      <c r="DI101" s="154"/>
      <c r="DJ101" s="154"/>
      <c r="DK101" s="154"/>
      <c r="DL101" s="154"/>
      <c r="DM101" s="154"/>
      <c r="DN101" s="154"/>
      <c r="DO101" s="154"/>
      <c r="DP101" s="154"/>
      <c r="DQ101" s="154"/>
      <c r="DR101" s="154"/>
      <c r="DS101" s="154"/>
      <c r="DT101" s="154"/>
      <c r="DU101" s="154"/>
      <c r="DV101" s="154"/>
      <c r="DW101" s="154"/>
      <c r="DX101" s="154"/>
      <c r="DY101" s="154"/>
      <c r="DZ101" s="154"/>
      <c r="EA101" s="154"/>
      <c r="EB101" s="154"/>
      <c r="EC101" s="154"/>
      <c r="ED101" s="154"/>
      <c r="EE101" s="154"/>
      <c r="EF101" s="154"/>
      <c r="EG101" s="154"/>
      <c r="EH101" s="154"/>
      <c r="EI101" s="154"/>
    </row>
    <row r="102" spans="72:139" x14ac:dyDescent="0.15">
      <c r="BT102" s="83"/>
      <c r="BU102" s="83"/>
      <c r="BV102" s="83"/>
      <c r="BW102" s="83"/>
      <c r="BX102" s="83"/>
      <c r="BY102" s="83"/>
      <c r="BZ102" s="83"/>
      <c r="CA102" s="83"/>
      <c r="CB102" s="83"/>
      <c r="CC102" s="83"/>
      <c r="CD102" s="83"/>
      <c r="CE102" s="83"/>
      <c r="CF102" s="93"/>
      <c r="CG102" s="68"/>
      <c r="CH102" s="68"/>
      <c r="CI102" s="68"/>
      <c r="CJ102" s="68"/>
      <c r="CK102" s="68"/>
      <c r="CL102" s="68"/>
      <c r="CM102" s="68"/>
      <c r="CN102" s="68"/>
      <c r="CO102" s="68"/>
      <c r="CP102" s="68"/>
      <c r="CQ102" s="68"/>
      <c r="CR102" s="68"/>
      <c r="CS102" s="68"/>
      <c r="CT102" s="154"/>
      <c r="CU102" s="154"/>
      <c r="CV102" s="154"/>
      <c r="CW102" s="154"/>
      <c r="CX102" s="154"/>
      <c r="CY102" s="154"/>
      <c r="CZ102" s="154"/>
      <c r="DA102" s="154"/>
      <c r="DB102" s="154"/>
      <c r="DC102" s="154"/>
      <c r="DD102" s="154"/>
      <c r="DE102" s="154"/>
      <c r="DF102" s="154"/>
      <c r="DG102" s="154"/>
      <c r="DH102" s="154"/>
      <c r="DI102" s="154"/>
      <c r="DJ102" s="154"/>
      <c r="DK102" s="154"/>
      <c r="DL102" s="154"/>
      <c r="DM102" s="154"/>
      <c r="DN102" s="154"/>
      <c r="DO102" s="154"/>
      <c r="DP102" s="154"/>
      <c r="DQ102" s="154"/>
      <c r="DR102" s="154"/>
      <c r="DS102" s="154"/>
      <c r="DT102" s="154"/>
      <c r="DU102" s="154"/>
      <c r="DV102" s="154"/>
      <c r="DW102" s="154"/>
      <c r="DX102" s="154"/>
      <c r="DY102" s="154"/>
      <c r="DZ102" s="154"/>
      <c r="EA102" s="154"/>
      <c r="EB102" s="154"/>
      <c r="EC102" s="154"/>
      <c r="ED102" s="154"/>
      <c r="EE102" s="154"/>
      <c r="EF102" s="154"/>
      <c r="EG102" s="154"/>
      <c r="EH102" s="154"/>
      <c r="EI102" s="154"/>
    </row>
    <row r="103" spans="72:139" x14ac:dyDescent="0.15">
      <c r="BT103" s="83"/>
      <c r="BU103" s="83"/>
      <c r="BV103" s="83"/>
      <c r="BW103" s="83"/>
      <c r="BX103" s="83"/>
      <c r="BY103" s="83"/>
      <c r="BZ103" s="83"/>
      <c r="CA103" s="83"/>
      <c r="CB103" s="83"/>
      <c r="CC103" s="83"/>
      <c r="CD103" s="83"/>
      <c r="CE103" s="83"/>
      <c r="CF103" s="138"/>
      <c r="CG103" s="68"/>
      <c r="CH103" s="68"/>
      <c r="CI103" s="68"/>
      <c r="CJ103" s="68"/>
      <c r="CK103" s="68"/>
      <c r="CL103" s="68"/>
      <c r="CM103" s="68"/>
      <c r="CN103" s="68"/>
      <c r="CO103" s="68"/>
      <c r="CP103" s="68"/>
      <c r="CQ103" s="68"/>
      <c r="CR103" s="68"/>
      <c r="CS103" s="68"/>
      <c r="CT103" s="154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154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154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</row>
    <row r="104" spans="72:139" x14ac:dyDescent="0.15">
      <c r="BT104" s="83"/>
      <c r="BU104" s="83"/>
      <c r="BV104" s="83"/>
      <c r="BW104" s="83"/>
      <c r="BX104" s="83"/>
      <c r="BY104" s="83"/>
      <c r="BZ104" s="83"/>
      <c r="CA104" s="83"/>
      <c r="CB104" s="83"/>
      <c r="CC104" s="83"/>
      <c r="CD104" s="83"/>
      <c r="CE104" s="83"/>
      <c r="CF104" s="93"/>
      <c r="CG104" s="154"/>
      <c r="CH104" s="154"/>
      <c r="CI104" s="154"/>
      <c r="CJ104" s="154"/>
      <c r="CK104" s="154"/>
      <c r="CL104" s="154"/>
      <c r="CM104" s="154"/>
      <c r="CN104" s="154"/>
      <c r="CO104" s="154"/>
      <c r="CP104" s="154"/>
      <c r="CQ104" s="154"/>
      <c r="CR104" s="154"/>
      <c r="CS104" s="154"/>
      <c r="CT104" s="154"/>
      <c r="CU104" s="154"/>
      <c r="CV104" s="154"/>
      <c r="CW104" s="154"/>
      <c r="CX104" s="154"/>
      <c r="CY104" s="154"/>
      <c r="CZ104" s="154"/>
      <c r="DA104" s="154"/>
      <c r="DB104" s="154"/>
      <c r="DC104" s="154"/>
      <c r="DD104" s="154"/>
      <c r="DE104" s="154"/>
      <c r="DF104" s="154"/>
      <c r="DG104" s="154"/>
      <c r="DH104" s="154"/>
      <c r="DI104" s="154"/>
      <c r="DJ104" s="154"/>
      <c r="DK104" s="154"/>
      <c r="DL104" s="154"/>
      <c r="DM104" s="154"/>
      <c r="DN104" s="154"/>
      <c r="DO104" s="154"/>
      <c r="DP104" s="154"/>
      <c r="DQ104" s="154"/>
      <c r="DR104" s="154"/>
      <c r="DS104" s="154"/>
      <c r="DT104" s="154"/>
      <c r="DU104" s="154"/>
      <c r="DV104" s="154"/>
      <c r="DW104" s="154"/>
      <c r="DX104" s="154"/>
      <c r="DY104" s="154"/>
      <c r="DZ104" s="154"/>
      <c r="EA104" s="154"/>
      <c r="EB104" s="154"/>
      <c r="EC104" s="154"/>
      <c r="ED104" s="154"/>
      <c r="EE104" s="154"/>
      <c r="EF104" s="154"/>
      <c r="EG104" s="154"/>
      <c r="EH104" s="154"/>
      <c r="EI104" s="154"/>
    </row>
    <row r="105" spans="72:139" x14ac:dyDescent="0.15">
      <c r="BT105" s="83"/>
      <c r="BU105" s="83"/>
      <c r="BV105" s="83"/>
      <c r="BW105" s="83"/>
      <c r="BX105" s="83"/>
      <c r="BY105" s="83"/>
      <c r="BZ105" s="83"/>
      <c r="CA105" s="83"/>
      <c r="CB105" s="83"/>
      <c r="CC105" s="83"/>
      <c r="CD105" s="83"/>
      <c r="CE105" s="83"/>
      <c r="CF105" s="93"/>
      <c r="CG105" s="68"/>
      <c r="CH105" s="68"/>
      <c r="CI105" s="68"/>
      <c r="CJ105" s="68"/>
      <c r="CK105" s="68"/>
      <c r="CL105" s="68"/>
      <c r="CM105" s="68"/>
      <c r="CN105" s="68"/>
      <c r="CO105" s="68"/>
      <c r="CP105" s="68"/>
      <c r="CQ105" s="68"/>
      <c r="CR105" s="68"/>
      <c r="CS105" s="68"/>
      <c r="CT105" s="154"/>
      <c r="CU105" s="154"/>
      <c r="CV105" s="154"/>
      <c r="CW105" s="154"/>
      <c r="CX105" s="154"/>
      <c r="CY105" s="154"/>
      <c r="CZ105" s="154"/>
      <c r="DA105" s="154"/>
      <c r="DB105" s="154"/>
      <c r="DC105" s="154"/>
      <c r="DD105" s="154"/>
      <c r="DE105" s="154"/>
      <c r="DF105" s="154"/>
      <c r="DG105" s="154"/>
      <c r="DH105" s="154"/>
      <c r="DI105" s="154"/>
      <c r="DJ105" s="154"/>
      <c r="DK105" s="154"/>
      <c r="DL105" s="154"/>
      <c r="DM105" s="154"/>
      <c r="DN105" s="154"/>
      <c r="DO105" s="154"/>
      <c r="DP105" s="154"/>
      <c r="DQ105" s="154"/>
      <c r="DR105" s="154"/>
      <c r="DS105" s="154"/>
      <c r="DT105" s="154"/>
      <c r="DU105" s="154"/>
      <c r="DV105" s="154"/>
      <c r="DW105" s="154"/>
      <c r="DX105" s="154"/>
      <c r="DY105" s="154"/>
      <c r="DZ105" s="154"/>
      <c r="EA105" s="154"/>
      <c r="EB105" s="154"/>
      <c r="EC105" s="154"/>
      <c r="ED105" s="154"/>
      <c r="EE105" s="154"/>
      <c r="EF105" s="154"/>
      <c r="EG105" s="154"/>
      <c r="EH105" s="154"/>
      <c r="EI105" s="154"/>
    </row>
    <row r="106" spans="72:139" x14ac:dyDescent="0.15">
      <c r="BT106" s="83"/>
      <c r="BU106" s="83"/>
      <c r="BV106" s="83"/>
      <c r="BW106" s="83"/>
      <c r="BX106" s="83"/>
      <c r="BY106" s="83"/>
      <c r="BZ106" s="83"/>
      <c r="CA106" s="83"/>
      <c r="CB106" s="83"/>
      <c r="CC106" s="83"/>
      <c r="CD106" s="83"/>
      <c r="CE106" s="83"/>
      <c r="CF106" s="93"/>
      <c r="CG106" s="68"/>
      <c r="CH106" s="68"/>
      <c r="CI106" s="68"/>
      <c r="CJ106" s="68"/>
      <c r="CK106" s="68"/>
      <c r="CL106" s="68"/>
      <c r="CM106" s="68"/>
      <c r="CN106" s="68"/>
      <c r="CO106" s="68"/>
      <c r="CP106" s="68"/>
      <c r="CQ106" s="68"/>
      <c r="CR106" s="68"/>
      <c r="CS106" s="68"/>
      <c r="CT106" s="154"/>
      <c r="CU106" s="154"/>
      <c r="CV106" s="154"/>
      <c r="CW106" s="154"/>
      <c r="CX106" s="154"/>
      <c r="CY106" s="154"/>
      <c r="CZ106" s="154"/>
      <c r="DA106" s="154"/>
      <c r="DB106" s="154"/>
      <c r="DC106" s="154"/>
      <c r="DD106" s="154"/>
      <c r="DE106" s="154"/>
      <c r="DF106" s="154"/>
      <c r="DG106" s="154"/>
      <c r="DH106" s="154"/>
      <c r="DI106" s="154"/>
      <c r="DJ106" s="154"/>
      <c r="DK106" s="154"/>
      <c r="DL106" s="154"/>
      <c r="DM106" s="154"/>
      <c r="DN106" s="154"/>
      <c r="DO106" s="154"/>
      <c r="DP106" s="154"/>
      <c r="DQ106" s="154"/>
      <c r="DR106" s="154"/>
      <c r="DS106" s="154"/>
      <c r="DT106" s="154"/>
      <c r="DU106" s="154"/>
      <c r="DV106" s="154"/>
      <c r="DW106" s="154"/>
      <c r="DX106" s="154"/>
      <c r="DY106" s="154"/>
      <c r="DZ106" s="154"/>
      <c r="EA106" s="154"/>
      <c r="EB106" s="154"/>
      <c r="EC106" s="154"/>
      <c r="ED106" s="154"/>
      <c r="EE106" s="154"/>
      <c r="EF106" s="154"/>
      <c r="EG106" s="154"/>
      <c r="EH106" s="154"/>
      <c r="EI106" s="154"/>
    </row>
    <row r="107" spans="72:139" x14ac:dyDescent="0.15">
      <c r="BT107" s="83"/>
      <c r="BU107" s="83"/>
      <c r="BV107" s="83"/>
      <c r="BW107" s="83"/>
      <c r="BX107" s="83"/>
      <c r="BY107" s="83"/>
      <c r="BZ107" s="83"/>
      <c r="CA107" s="83"/>
      <c r="CB107" s="83"/>
      <c r="CC107" s="83"/>
      <c r="CD107" s="83"/>
      <c r="CE107" s="83"/>
      <c r="CF107" s="93"/>
      <c r="CG107" s="68"/>
      <c r="CH107" s="68"/>
      <c r="CI107" s="68"/>
      <c r="CJ107" s="68"/>
      <c r="CK107" s="68"/>
      <c r="CL107" s="68"/>
      <c r="CM107" s="68"/>
      <c r="CN107" s="68"/>
      <c r="CO107" s="68"/>
      <c r="CP107" s="68"/>
      <c r="CQ107" s="68"/>
      <c r="CR107" s="68"/>
      <c r="CS107" s="68"/>
      <c r="CT107" s="154"/>
      <c r="CU107" s="154"/>
      <c r="CV107" s="154"/>
      <c r="CW107" s="154"/>
      <c r="CX107" s="154"/>
      <c r="CY107" s="154"/>
      <c r="CZ107" s="154"/>
      <c r="DA107" s="154"/>
      <c r="DB107" s="154"/>
      <c r="DC107" s="154"/>
      <c r="DD107" s="154"/>
      <c r="DE107" s="154"/>
      <c r="DF107" s="154"/>
      <c r="DG107" s="154"/>
      <c r="DH107" s="154"/>
      <c r="DI107" s="154"/>
      <c r="DJ107" s="154"/>
      <c r="DK107" s="154"/>
      <c r="DL107" s="154"/>
      <c r="DM107" s="154"/>
      <c r="DN107" s="154"/>
      <c r="DO107" s="154"/>
      <c r="DP107" s="154"/>
      <c r="DQ107" s="154"/>
      <c r="DR107" s="154"/>
      <c r="DS107" s="154"/>
      <c r="DT107" s="154"/>
      <c r="DU107" s="154"/>
      <c r="DV107" s="154"/>
      <c r="DW107" s="154"/>
      <c r="DX107" s="154"/>
      <c r="DY107" s="154"/>
      <c r="DZ107" s="154"/>
      <c r="EA107" s="154"/>
      <c r="EB107" s="154"/>
      <c r="EC107" s="154"/>
      <c r="ED107" s="154"/>
      <c r="EE107" s="154"/>
      <c r="EF107" s="154"/>
      <c r="EG107" s="154"/>
      <c r="EH107" s="154"/>
      <c r="EI107" s="154"/>
    </row>
    <row r="108" spans="72:139" x14ac:dyDescent="0.15">
      <c r="BT108" s="83"/>
      <c r="BU108" s="83"/>
      <c r="BV108" s="83"/>
      <c r="BW108" s="83"/>
      <c r="BX108" s="83"/>
      <c r="BY108" s="83"/>
      <c r="BZ108" s="83"/>
      <c r="CA108" s="83"/>
      <c r="CB108" s="83"/>
      <c r="CC108" s="83"/>
      <c r="CD108" s="83"/>
      <c r="CE108" s="83"/>
      <c r="CF108" s="93"/>
      <c r="CG108" s="68"/>
      <c r="CH108" s="68"/>
      <c r="CI108" s="68"/>
      <c r="CJ108" s="68"/>
      <c r="CK108" s="68"/>
      <c r="CL108" s="68"/>
      <c r="CM108" s="68"/>
      <c r="CN108" s="68"/>
      <c r="CO108" s="68"/>
      <c r="CP108" s="68"/>
      <c r="CQ108" s="68"/>
      <c r="CR108" s="68"/>
      <c r="CS108" s="68"/>
      <c r="CT108" s="154"/>
      <c r="CU108" s="154"/>
      <c r="CV108" s="154"/>
      <c r="CW108" s="154"/>
      <c r="CX108" s="154"/>
      <c r="CY108" s="154"/>
      <c r="CZ108" s="154"/>
      <c r="DA108" s="154"/>
      <c r="DB108" s="154"/>
      <c r="DC108" s="154"/>
      <c r="DD108" s="154"/>
      <c r="DE108" s="154"/>
      <c r="DF108" s="154"/>
      <c r="DG108" s="154"/>
      <c r="DH108" s="154"/>
      <c r="DI108" s="154"/>
      <c r="DJ108" s="154"/>
      <c r="DK108" s="154"/>
      <c r="DL108" s="154"/>
      <c r="DM108" s="154"/>
      <c r="DN108" s="154"/>
      <c r="DO108" s="154"/>
      <c r="DP108" s="154"/>
      <c r="DQ108" s="154"/>
      <c r="DR108" s="154"/>
      <c r="DS108" s="154"/>
      <c r="DT108" s="154"/>
      <c r="DU108" s="154"/>
      <c r="DV108" s="154"/>
      <c r="DW108" s="154"/>
      <c r="DX108" s="154"/>
      <c r="DY108" s="154"/>
      <c r="DZ108" s="154"/>
      <c r="EA108" s="154"/>
      <c r="EB108" s="154"/>
      <c r="EC108" s="154"/>
      <c r="ED108" s="154"/>
      <c r="EE108" s="154"/>
      <c r="EF108" s="154"/>
      <c r="EG108" s="154"/>
      <c r="EH108" s="154"/>
      <c r="EI108" s="154"/>
    </row>
    <row r="109" spans="72:139" x14ac:dyDescent="0.15">
      <c r="BT109" s="83"/>
      <c r="BU109" s="83"/>
      <c r="BV109" s="83"/>
      <c r="BW109" s="83"/>
      <c r="BX109" s="83"/>
      <c r="BY109" s="83"/>
      <c r="BZ109" s="83"/>
      <c r="CA109" s="83"/>
      <c r="CB109" s="83"/>
      <c r="CC109" s="83"/>
      <c r="CD109" s="83"/>
      <c r="CE109" s="83"/>
      <c r="CF109" s="138"/>
      <c r="CG109" s="68"/>
      <c r="CH109" s="68"/>
      <c r="CI109" s="68"/>
      <c r="CJ109" s="68"/>
      <c r="CK109" s="68"/>
      <c r="CL109" s="68"/>
      <c r="CM109" s="68"/>
      <c r="CN109" s="68"/>
      <c r="CO109" s="68"/>
      <c r="CP109" s="68"/>
      <c r="CQ109" s="68"/>
      <c r="CR109" s="68"/>
      <c r="CS109" s="68"/>
      <c r="CT109" s="154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154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154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</row>
    <row r="110" spans="72:139" x14ac:dyDescent="0.15">
      <c r="BT110" s="83"/>
      <c r="BU110" s="83"/>
      <c r="BV110" s="83"/>
      <c r="BW110" s="83"/>
      <c r="BX110" s="83"/>
      <c r="BY110" s="83"/>
      <c r="BZ110" s="83"/>
      <c r="CA110" s="83"/>
      <c r="CB110" s="83"/>
      <c r="CC110" s="83"/>
      <c r="CD110" s="83"/>
      <c r="CE110" s="83"/>
      <c r="CF110" s="93"/>
      <c r="CG110" s="154"/>
      <c r="CH110" s="154"/>
      <c r="CI110" s="154"/>
      <c r="CJ110" s="154"/>
      <c r="CK110" s="154"/>
      <c r="CL110" s="154"/>
      <c r="CM110" s="154"/>
      <c r="CN110" s="154"/>
      <c r="CO110" s="154"/>
      <c r="CP110" s="154"/>
      <c r="CQ110" s="154"/>
      <c r="CR110" s="154"/>
      <c r="CS110" s="154"/>
      <c r="CT110" s="154"/>
      <c r="CU110" s="154"/>
      <c r="CV110" s="154"/>
      <c r="CW110" s="154"/>
      <c r="CX110" s="154"/>
      <c r="CY110" s="154"/>
      <c r="CZ110" s="154"/>
      <c r="DA110" s="154"/>
      <c r="DB110" s="154"/>
      <c r="DC110" s="154"/>
      <c r="DD110" s="154"/>
      <c r="DE110" s="154"/>
      <c r="DF110" s="154"/>
      <c r="DG110" s="154"/>
      <c r="DH110" s="154"/>
      <c r="DI110" s="154"/>
      <c r="DJ110" s="154"/>
      <c r="DK110" s="154"/>
      <c r="DL110" s="154"/>
      <c r="DM110" s="154"/>
      <c r="DN110" s="154"/>
      <c r="DO110" s="154"/>
      <c r="DP110" s="154"/>
      <c r="DQ110" s="154"/>
      <c r="DR110" s="154"/>
      <c r="DS110" s="154"/>
      <c r="DT110" s="154"/>
      <c r="DU110" s="154"/>
      <c r="DV110" s="154"/>
      <c r="DW110" s="154"/>
      <c r="DX110" s="154"/>
      <c r="DY110" s="154"/>
      <c r="DZ110" s="154"/>
      <c r="EA110" s="154"/>
      <c r="EB110" s="154"/>
      <c r="EC110" s="154"/>
      <c r="ED110" s="154"/>
      <c r="EE110" s="154"/>
      <c r="EF110" s="154"/>
      <c r="EG110" s="154"/>
      <c r="EH110" s="154"/>
      <c r="EI110" s="154"/>
    </row>
    <row r="111" spans="72:139" x14ac:dyDescent="0.15">
      <c r="BT111" s="83"/>
      <c r="BU111" s="83"/>
      <c r="BV111" s="83"/>
      <c r="BW111" s="83"/>
      <c r="BX111" s="83"/>
      <c r="BY111" s="83"/>
      <c r="BZ111" s="83"/>
      <c r="CA111" s="83"/>
      <c r="CB111" s="83"/>
      <c r="CC111" s="83"/>
      <c r="CD111" s="83"/>
      <c r="CE111" s="83"/>
      <c r="CF111" s="93"/>
      <c r="CG111" s="68"/>
      <c r="CH111" s="68"/>
      <c r="CI111" s="68"/>
      <c r="CJ111" s="68"/>
      <c r="CK111" s="68"/>
      <c r="CL111" s="68"/>
      <c r="CM111" s="68"/>
      <c r="CN111" s="68"/>
      <c r="CO111" s="68"/>
      <c r="CP111" s="68"/>
      <c r="CQ111" s="68"/>
      <c r="CR111" s="68"/>
      <c r="CS111" s="68"/>
      <c r="CT111" s="154"/>
      <c r="CU111" s="154"/>
      <c r="CV111" s="154"/>
      <c r="CW111" s="154"/>
      <c r="CX111" s="154"/>
      <c r="CY111" s="154"/>
      <c r="CZ111" s="154"/>
      <c r="DA111" s="154"/>
      <c r="DB111" s="154"/>
      <c r="DC111" s="154"/>
      <c r="DD111" s="154"/>
      <c r="DE111" s="154"/>
      <c r="DF111" s="154"/>
      <c r="DG111" s="154"/>
      <c r="DH111" s="154"/>
      <c r="DI111" s="154"/>
      <c r="DJ111" s="154"/>
      <c r="DK111" s="154"/>
      <c r="DL111" s="154"/>
      <c r="DM111" s="154"/>
      <c r="DN111" s="154"/>
      <c r="DO111" s="154"/>
      <c r="DP111" s="154"/>
      <c r="DQ111" s="154"/>
      <c r="DR111" s="154"/>
      <c r="DS111" s="154"/>
      <c r="DT111" s="154"/>
      <c r="DU111" s="154"/>
      <c r="DV111" s="154"/>
      <c r="DW111" s="154"/>
      <c r="DX111" s="154"/>
      <c r="DY111" s="154"/>
      <c r="DZ111" s="154"/>
      <c r="EA111" s="154"/>
      <c r="EB111" s="154"/>
      <c r="EC111" s="154"/>
      <c r="ED111" s="154"/>
      <c r="EE111" s="154"/>
      <c r="EF111" s="154"/>
      <c r="EG111" s="154"/>
      <c r="EH111" s="154"/>
      <c r="EI111" s="154"/>
    </row>
    <row r="112" spans="72:139" x14ac:dyDescent="0.15">
      <c r="BT112" s="83"/>
      <c r="BU112" s="83"/>
      <c r="BV112" s="83"/>
      <c r="BW112" s="83"/>
      <c r="BX112" s="83"/>
      <c r="BY112" s="83"/>
      <c r="BZ112" s="83"/>
      <c r="CA112" s="83"/>
      <c r="CB112" s="83"/>
      <c r="CC112" s="83"/>
      <c r="CD112" s="83"/>
      <c r="CE112" s="83"/>
      <c r="CF112" s="93"/>
      <c r="CG112" s="68"/>
      <c r="CH112" s="68"/>
      <c r="CI112" s="68"/>
      <c r="CJ112" s="68"/>
      <c r="CK112" s="68"/>
      <c r="CL112" s="68"/>
      <c r="CM112" s="68"/>
      <c r="CN112" s="68"/>
      <c r="CO112" s="68"/>
      <c r="CP112" s="68"/>
      <c r="CQ112" s="68"/>
      <c r="CR112" s="68"/>
      <c r="CS112" s="68"/>
      <c r="CT112" s="154"/>
      <c r="CU112" s="154"/>
      <c r="CV112" s="154"/>
      <c r="CW112" s="154"/>
      <c r="CX112" s="154"/>
      <c r="CY112" s="154"/>
      <c r="CZ112" s="154"/>
      <c r="DA112" s="154"/>
      <c r="DB112" s="154"/>
      <c r="DC112" s="154"/>
      <c r="DD112" s="154"/>
      <c r="DE112" s="154"/>
      <c r="DF112" s="154"/>
      <c r="DG112" s="154"/>
      <c r="DH112" s="154"/>
      <c r="DI112" s="154"/>
      <c r="DJ112" s="154"/>
      <c r="DK112" s="154"/>
      <c r="DL112" s="154"/>
      <c r="DM112" s="154"/>
      <c r="DN112" s="154"/>
      <c r="DO112" s="154"/>
      <c r="DP112" s="154"/>
      <c r="DQ112" s="154"/>
      <c r="DR112" s="154"/>
      <c r="DS112" s="154"/>
      <c r="DT112" s="154"/>
      <c r="DU112" s="154"/>
      <c r="DV112" s="154"/>
      <c r="DW112" s="154"/>
      <c r="DX112" s="154"/>
      <c r="DY112" s="154"/>
      <c r="DZ112" s="154"/>
      <c r="EA112" s="154"/>
      <c r="EB112" s="154"/>
      <c r="EC112" s="154"/>
      <c r="ED112" s="154"/>
      <c r="EE112" s="154"/>
      <c r="EF112" s="154"/>
      <c r="EG112" s="154"/>
      <c r="EH112" s="154"/>
      <c r="EI112" s="154"/>
    </row>
    <row r="113" spans="72:139" x14ac:dyDescent="0.15">
      <c r="BT113" s="88"/>
      <c r="BU113" s="88"/>
      <c r="BV113" s="88"/>
      <c r="BW113" s="88"/>
      <c r="BX113" s="88"/>
      <c r="BY113" s="88"/>
      <c r="BZ113" s="88"/>
      <c r="CA113" s="88"/>
      <c r="CB113" s="88"/>
      <c r="CC113" s="88"/>
      <c r="CD113" s="88"/>
      <c r="CE113" s="88"/>
      <c r="CF113" s="93"/>
      <c r="CG113" s="68"/>
      <c r="CH113" s="68"/>
      <c r="CI113" s="68"/>
      <c r="CJ113" s="68"/>
      <c r="CK113" s="68"/>
      <c r="CL113" s="68"/>
      <c r="CM113" s="68"/>
      <c r="CN113" s="68"/>
      <c r="CO113" s="68"/>
      <c r="CP113" s="68"/>
      <c r="CQ113" s="68"/>
      <c r="CR113" s="68"/>
      <c r="CS113" s="68"/>
      <c r="CT113" s="154"/>
      <c r="CU113" s="154"/>
      <c r="CV113" s="154"/>
      <c r="CW113" s="154"/>
      <c r="CX113" s="154"/>
      <c r="CY113" s="154"/>
      <c r="CZ113" s="154"/>
      <c r="DA113" s="154"/>
      <c r="DB113" s="154"/>
      <c r="DC113" s="154"/>
      <c r="DD113" s="154"/>
      <c r="DE113" s="154"/>
      <c r="DF113" s="154"/>
      <c r="DG113" s="154"/>
      <c r="DH113" s="154"/>
      <c r="DI113" s="154"/>
      <c r="DJ113" s="154"/>
      <c r="DK113" s="154"/>
      <c r="DL113" s="154"/>
      <c r="DM113" s="154"/>
      <c r="DN113" s="154"/>
      <c r="DO113" s="154"/>
      <c r="DP113" s="154"/>
      <c r="DQ113" s="154"/>
      <c r="DR113" s="154"/>
      <c r="DS113" s="154"/>
      <c r="DT113" s="154"/>
      <c r="DU113" s="154"/>
      <c r="DV113" s="154"/>
      <c r="DW113" s="154"/>
      <c r="DX113" s="154"/>
      <c r="DY113" s="154"/>
      <c r="DZ113" s="154"/>
      <c r="EA113" s="154"/>
      <c r="EB113" s="154"/>
      <c r="EC113" s="154"/>
      <c r="ED113" s="154"/>
      <c r="EE113" s="154"/>
      <c r="EF113" s="154"/>
      <c r="EG113" s="154"/>
      <c r="EH113" s="154"/>
      <c r="EI113" s="154"/>
    </row>
    <row r="114" spans="72:139" x14ac:dyDescent="0.15">
      <c r="BT114" s="88"/>
      <c r="BU114" s="88"/>
      <c r="BV114" s="88"/>
      <c r="BW114" s="88"/>
      <c r="BX114" s="88"/>
      <c r="BY114" s="88"/>
      <c r="BZ114" s="88"/>
      <c r="CA114" s="88"/>
      <c r="CB114" s="88"/>
      <c r="CC114" s="88"/>
      <c r="CD114" s="88"/>
      <c r="CE114" s="88"/>
      <c r="CF114" s="93"/>
      <c r="CG114" s="68"/>
      <c r="CH114" s="68"/>
      <c r="CI114" s="68"/>
      <c r="CJ114" s="68"/>
      <c r="CK114" s="68"/>
      <c r="CL114" s="68"/>
      <c r="CM114" s="68"/>
      <c r="CN114" s="68"/>
      <c r="CO114" s="68"/>
      <c r="CP114" s="68"/>
      <c r="CQ114" s="68"/>
      <c r="CR114" s="68"/>
      <c r="CS114" s="68"/>
      <c r="CT114" s="154"/>
      <c r="CU114" s="154"/>
      <c r="CV114" s="154"/>
      <c r="CW114" s="154"/>
      <c r="CX114" s="154"/>
      <c r="CY114" s="154"/>
      <c r="CZ114" s="154"/>
      <c r="DA114" s="154"/>
      <c r="DB114" s="154"/>
      <c r="DC114" s="154"/>
      <c r="DD114" s="154"/>
      <c r="DE114" s="154"/>
      <c r="DF114" s="154"/>
      <c r="DG114" s="154"/>
      <c r="DH114" s="154"/>
      <c r="DI114" s="154"/>
      <c r="DJ114" s="154"/>
      <c r="DK114" s="154"/>
      <c r="DL114" s="154"/>
      <c r="DM114" s="154"/>
      <c r="DN114" s="154"/>
      <c r="DO114" s="154"/>
      <c r="DP114" s="154"/>
      <c r="DQ114" s="154"/>
      <c r="DR114" s="154"/>
      <c r="DS114" s="154"/>
      <c r="DT114" s="154"/>
      <c r="DU114" s="154"/>
      <c r="DV114" s="154"/>
      <c r="DW114" s="154"/>
      <c r="DX114" s="154"/>
      <c r="DY114" s="154"/>
      <c r="DZ114" s="154"/>
      <c r="EA114" s="154"/>
      <c r="EB114" s="154"/>
      <c r="EC114" s="154"/>
      <c r="ED114" s="154"/>
      <c r="EE114" s="154"/>
      <c r="EF114" s="154"/>
      <c r="EG114" s="154"/>
      <c r="EH114" s="154"/>
      <c r="EI114" s="154"/>
    </row>
    <row r="115" spans="72:139" x14ac:dyDescent="0.15">
      <c r="BT115" s="88"/>
      <c r="BU115" s="88"/>
      <c r="BV115" s="88"/>
      <c r="BW115" s="88"/>
      <c r="BX115" s="88"/>
      <c r="BY115" s="88"/>
      <c r="BZ115" s="88"/>
      <c r="CA115" s="88"/>
      <c r="CB115" s="88"/>
      <c r="CC115" s="88"/>
      <c r="CD115" s="88"/>
      <c r="CE115" s="88"/>
      <c r="CF115" s="93"/>
      <c r="CG115" s="68"/>
      <c r="CH115" s="68"/>
      <c r="CI115" s="68"/>
      <c r="CJ115" s="68"/>
      <c r="CK115" s="68"/>
      <c r="CL115" s="68"/>
      <c r="CM115" s="68"/>
      <c r="CN115" s="68"/>
      <c r="CO115" s="68"/>
      <c r="CP115" s="68"/>
      <c r="CQ115" s="68"/>
      <c r="CR115" s="68"/>
      <c r="CS115" s="68"/>
      <c r="CT115" s="154"/>
      <c r="CU115" s="154"/>
      <c r="CV115" s="154"/>
      <c r="CW115" s="154"/>
      <c r="CX115" s="154"/>
      <c r="CY115" s="154"/>
      <c r="CZ115" s="154"/>
      <c r="DA115" s="154"/>
      <c r="DB115" s="154"/>
      <c r="DC115" s="154"/>
      <c r="DD115" s="154"/>
      <c r="DE115" s="154"/>
      <c r="DF115" s="154"/>
      <c r="DG115" s="154"/>
      <c r="DH115" s="154"/>
      <c r="DI115" s="154"/>
      <c r="DJ115" s="154"/>
      <c r="DK115" s="154"/>
      <c r="DL115" s="154"/>
      <c r="DM115" s="154"/>
      <c r="DN115" s="154"/>
      <c r="DO115" s="154"/>
      <c r="DP115" s="154"/>
      <c r="DQ115" s="154"/>
      <c r="DR115" s="154"/>
      <c r="DS115" s="154"/>
      <c r="DT115" s="154"/>
      <c r="DU115" s="154"/>
      <c r="DV115" s="154"/>
      <c r="DW115" s="154"/>
      <c r="DX115" s="154"/>
      <c r="DY115" s="154"/>
      <c r="DZ115" s="154"/>
      <c r="EA115" s="154"/>
      <c r="EB115" s="154"/>
      <c r="EC115" s="154"/>
      <c r="ED115" s="154"/>
      <c r="EE115" s="154"/>
      <c r="EF115" s="154"/>
      <c r="EG115" s="154"/>
      <c r="EH115" s="154"/>
      <c r="EI115" s="154"/>
    </row>
    <row r="116" spans="72:139" x14ac:dyDescent="0.15">
      <c r="BT116" s="88"/>
      <c r="BU116" s="88"/>
      <c r="BV116" s="88"/>
      <c r="BW116" s="88"/>
      <c r="BX116" s="88"/>
      <c r="BY116" s="88"/>
      <c r="BZ116" s="88"/>
      <c r="CA116" s="88"/>
      <c r="CB116" s="88"/>
      <c r="CC116" s="88"/>
      <c r="CD116" s="88"/>
      <c r="CE116" s="88"/>
      <c r="CF116" s="138"/>
      <c r="CG116" s="68"/>
      <c r="CH116" s="68"/>
      <c r="CI116" s="68"/>
      <c r="CJ116" s="68"/>
      <c r="CK116" s="68"/>
      <c r="CL116" s="68"/>
      <c r="CM116" s="68"/>
      <c r="CN116" s="68"/>
      <c r="CO116" s="68"/>
      <c r="CP116" s="68"/>
      <c r="CQ116" s="68"/>
      <c r="CR116" s="68"/>
      <c r="CS116" s="68"/>
      <c r="CT116" s="154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154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154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</row>
    <row r="117" spans="72:139" x14ac:dyDescent="0.15">
      <c r="BT117" s="88"/>
      <c r="BU117" s="88"/>
      <c r="BV117" s="88"/>
      <c r="BW117" s="88"/>
      <c r="BX117" s="88"/>
      <c r="BY117" s="88"/>
      <c r="BZ117" s="88"/>
      <c r="CA117" s="88"/>
      <c r="CB117" s="88"/>
      <c r="CC117" s="88"/>
      <c r="CD117" s="88"/>
      <c r="CE117" s="88"/>
      <c r="CF117" s="93"/>
      <c r="CG117" s="154"/>
      <c r="CH117" s="154"/>
      <c r="CI117" s="154"/>
      <c r="CJ117" s="154"/>
      <c r="CK117" s="154"/>
      <c r="CL117" s="154"/>
      <c r="CM117" s="154"/>
      <c r="CN117" s="154"/>
      <c r="CO117" s="154"/>
      <c r="CP117" s="154"/>
      <c r="CQ117" s="154"/>
      <c r="CR117" s="154"/>
      <c r="CS117" s="154"/>
      <c r="CT117" s="154"/>
      <c r="CU117" s="154"/>
      <c r="CV117" s="154"/>
      <c r="CW117" s="154"/>
      <c r="CX117" s="154"/>
      <c r="CY117" s="154"/>
      <c r="CZ117" s="154"/>
      <c r="DA117" s="154"/>
      <c r="DB117" s="154"/>
      <c r="DC117" s="154"/>
      <c r="DD117" s="154"/>
      <c r="DE117" s="154"/>
      <c r="DF117" s="154"/>
      <c r="DG117" s="154"/>
      <c r="DH117" s="154"/>
      <c r="DI117" s="154"/>
      <c r="DJ117" s="154"/>
      <c r="DK117" s="154"/>
      <c r="DL117" s="154"/>
      <c r="DM117" s="154"/>
      <c r="DN117" s="154"/>
      <c r="DO117" s="154"/>
      <c r="DP117" s="154"/>
      <c r="DQ117" s="154"/>
      <c r="DR117" s="154"/>
      <c r="DS117" s="154"/>
      <c r="DT117" s="154"/>
      <c r="DU117" s="154"/>
      <c r="DV117" s="154"/>
      <c r="DW117" s="154"/>
      <c r="DX117" s="154"/>
      <c r="DY117" s="154"/>
      <c r="DZ117" s="154"/>
      <c r="EA117" s="154"/>
      <c r="EB117" s="154"/>
      <c r="EC117" s="154"/>
      <c r="ED117" s="154"/>
      <c r="EE117" s="154"/>
      <c r="EF117" s="154"/>
      <c r="EG117" s="154"/>
      <c r="EH117" s="154"/>
      <c r="EI117" s="154"/>
    </row>
    <row r="118" spans="72:139" x14ac:dyDescent="0.15">
      <c r="BT118" s="88"/>
      <c r="BU118" s="88"/>
      <c r="BV118" s="88"/>
      <c r="BW118" s="88"/>
      <c r="BX118" s="88"/>
      <c r="BY118" s="88"/>
      <c r="BZ118" s="88"/>
      <c r="CA118" s="88"/>
      <c r="CB118" s="88"/>
      <c r="CC118" s="88"/>
      <c r="CD118" s="88"/>
      <c r="CE118" s="88"/>
      <c r="CF118" s="93"/>
      <c r="CG118" s="68"/>
      <c r="CH118" s="68"/>
      <c r="CI118" s="68"/>
      <c r="CJ118" s="68"/>
      <c r="CK118" s="68"/>
      <c r="CL118" s="68"/>
      <c r="CM118" s="68"/>
      <c r="CN118" s="68"/>
      <c r="CO118" s="68"/>
      <c r="CP118" s="68"/>
      <c r="CQ118" s="68"/>
      <c r="CR118" s="68"/>
      <c r="CS118" s="68"/>
      <c r="CT118" s="154"/>
      <c r="CU118" s="154"/>
      <c r="CV118" s="154"/>
      <c r="CW118" s="154"/>
      <c r="CX118" s="154"/>
      <c r="CY118" s="154"/>
      <c r="CZ118" s="154"/>
      <c r="DA118" s="154"/>
      <c r="DB118" s="154"/>
      <c r="DC118" s="154"/>
      <c r="DD118" s="154"/>
      <c r="DE118" s="154"/>
      <c r="DF118" s="154"/>
      <c r="DG118" s="154"/>
      <c r="DH118" s="154"/>
      <c r="DI118" s="154"/>
      <c r="DJ118" s="154"/>
      <c r="DK118" s="154"/>
      <c r="DL118" s="154"/>
      <c r="DM118" s="154"/>
      <c r="DN118" s="154"/>
      <c r="DO118" s="154"/>
      <c r="DP118" s="154"/>
      <c r="DQ118" s="154"/>
      <c r="DR118" s="154"/>
      <c r="DS118" s="154"/>
      <c r="DT118" s="154"/>
      <c r="DU118" s="154"/>
      <c r="DV118" s="154"/>
      <c r="DW118" s="154"/>
      <c r="DX118" s="154"/>
      <c r="DY118" s="154"/>
      <c r="DZ118" s="154"/>
      <c r="EA118" s="154"/>
      <c r="EB118" s="154"/>
      <c r="EC118" s="154"/>
      <c r="ED118" s="154"/>
      <c r="EE118" s="154"/>
      <c r="EF118" s="154"/>
      <c r="EG118" s="154"/>
      <c r="EH118" s="154"/>
      <c r="EI118" s="154"/>
    </row>
    <row r="119" spans="72:139" x14ac:dyDescent="0.15">
      <c r="BT119" s="88"/>
      <c r="BU119" s="88"/>
      <c r="BV119" s="88"/>
      <c r="BW119" s="88"/>
      <c r="BX119" s="88"/>
      <c r="BY119" s="88"/>
      <c r="BZ119" s="88"/>
      <c r="CA119" s="88"/>
      <c r="CB119" s="88"/>
      <c r="CC119" s="88"/>
      <c r="CD119" s="88"/>
      <c r="CE119" s="88"/>
      <c r="CF119" s="93"/>
      <c r="CG119" s="68"/>
      <c r="CH119" s="68"/>
      <c r="CI119" s="68"/>
      <c r="CJ119" s="68"/>
      <c r="CK119" s="68"/>
      <c r="CL119" s="68"/>
      <c r="CM119" s="68"/>
      <c r="CN119" s="68"/>
      <c r="CO119" s="68"/>
      <c r="CP119" s="68"/>
      <c r="CQ119" s="68"/>
      <c r="CR119" s="68"/>
      <c r="CS119" s="68"/>
      <c r="CT119" s="154"/>
      <c r="CU119" s="154"/>
      <c r="CV119" s="154"/>
      <c r="CW119" s="154"/>
      <c r="CX119" s="154"/>
      <c r="CY119" s="154"/>
      <c r="CZ119" s="154"/>
      <c r="DA119" s="154"/>
      <c r="DB119" s="154"/>
      <c r="DC119" s="154"/>
      <c r="DD119" s="154"/>
      <c r="DE119" s="154"/>
      <c r="DF119" s="154"/>
      <c r="DG119" s="154"/>
      <c r="DH119" s="154"/>
      <c r="DI119" s="154"/>
      <c r="DJ119" s="154"/>
      <c r="DK119" s="154"/>
      <c r="DL119" s="154"/>
      <c r="DM119" s="154"/>
      <c r="DN119" s="154"/>
      <c r="DO119" s="154"/>
      <c r="DP119" s="154"/>
      <c r="DQ119" s="154"/>
      <c r="DR119" s="154"/>
      <c r="DS119" s="154"/>
      <c r="DT119" s="154"/>
      <c r="DU119" s="154"/>
      <c r="DV119" s="154"/>
      <c r="DW119" s="154"/>
      <c r="DX119" s="154"/>
      <c r="DY119" s="154"/>
      <c r="DZ119" s="154"/>
      <c r="EA119" s="154"/>
      <c r="EB119" s="154"/>
      <c r="EC119" s="154"/>
      <c r="ED119" s="154"/>
      <c r="EE119" s="154"/>
      <c r="EF119" s="154"/>
      <c r="EG119" s="154"/>
      <c r="EH119" s="154"/>
      <c r="EI119" s="154"/>
    </row>
    <row r="120" spans="72:139" x14ac:dyDescent="0.15">
      <c r="BT120" s="88"/>
      <c r="BU120" s="88"/>
      <c r="BV120" s="88"/>
      <c r="BW120" s="88"/>
      <c r="BX120" s="88"/>
      <c r="BY120" s="88"/>
      <c r="BZ120" s="88"/>
      <c r="CA120" s="88"/>
      <c r="CB120" s="88"/>
      <c r="CC120" s="88"/>
      <c r="CD120" s="88"/>
      <c r="CE120" s="88"/>
      <c r="CF120" s="93"/>
      <c r="CG120" s="68"/>
      <c r="CH120" s="68"/>
      <c r="CI120" s="68"/>
      <c r="CJ120" s="68"/>
      <c r="CK120" s="68"/>
      <c r="CL120" s="68"/>
      <c r="CM120" s="68"/>
      <c r="CN120" s="68"/>
      <c r="CO120" s="68"/>
      <c r="CP120" s="68"/>
      <c r="CQ120" s="68"/>
      <c r="CR120" s="68"/>
      <c r="CS120" s="68"/>
      <c r="CT120" s="154"/>
      <c r="CU120" s="154"/>
      <c r="CV120" s="154"/>
      <c r="CW120" s="154"/>
      <c r="CX120" s="154"/>
      <c r="CY120" s="154"/>
      <c r="CZ120" s="154"/>
      <c r="DA120" s="154"/>
      <c r="DB120" s="154"/>
      <c r="DC120" s="154"/>
      <c r="DD120" s="154"/>
      <c r="DE120" s="154"/>
      <c r="DF120" s="154"/>
      <c r="DG120" s="154"/>
      <c r="DH120" s="154"/>
      <c r="DI120" s="154"/>
      <c r="DJ120" s="154"/>
      <c r="DK120" s="154"/>
      <c r="DL120" s="154"/>
      <c r="DM120" s="154"/>
      <c r="DN120" s="154"/>
      <c r="DO120" s="154"/>
      <c r="DP120" s="154"/>
      <c r="DQ120" s="154"/>
      <c r="DR120" s="154"/>
      <c r="DS120" s="154"/>
      <c r="DT120" s="154"/>
      <c r="DU120" s="154"/>
      <c r="DV120" s="154"/>
      <c r="DW120" s="154"/>
      <c r="DX120" s="154"/>
      <c r="DY120" s="154"/>
      <c r="DZ120" s="154"/>
      <c r="EA120" s="154"/>
      <c r="EB120" s="154"/>
      <c r="EC120" s="154"/>
      <c r="ED120" s="154"/>
      <c r="EE120" s="154"/>
      <c r="EF120" s="154"/>
      <c r="EG120" s="154"/>
      <c r="EH120" s="154"/>
      <c r="EI120" s="154"/>
    </row>
    <row r="121" spans="72:139" x14ac:dyDescent="0.15">
      <c r="BT121" s="81"/>
      <c r="BU121" s="81"/>
      <c r="BV121" s="81"/>
      <c r="BW121" s="81"/>
      <c r="BX121" s="81"/>
      <c r="BY121" s="81"/>
      <c r="BZ121" s="81"/>
      <c r="CA121" s="81"/>
      <c r="CB121" s="81"/>
      <c r="CC121" s="81"/>
      <c r="CD121" s="81"/>
      <c r="CE121" s="81"/>
      <c r="CF121" s="93"/>
      <c r="CG121" s="68"/>
      <c r="CH121" s="68"/>
      <c r="CI121" s="68"/>
      <c r="CJ121" s="68"/>
      <c r="CK121" s="68"/>
      <c r="CL121" s="68"/>
      <c r="CM121" s="68"/>
      <c r="CN121" s="68"/>
      <c r="CO121" s="68"/>
      <c r="CP121" s="68"/>
      <c r="CQ121" s="68"/>
      <c r="CR121" s="68"/>
      <c r="CS121" s="68"/>
      <c r="CT121" s="154"/>
      <c r="CU121" s="154"/>
      <c r="CV121" s="154"/>
      <c r="CW121" s="154"/>
      <c r="CX121" s="154"/>
      <c r="CY121" s="154"/>
      <c r="CZ121" s="154"/>
      <c r="DA121" s="154"/>
      <c r="DB121" s="154"/>
      <c r="DC121" s="154"/>
      <c r="DD121" s="154"/>
      <c r="DE121" s="154"/>
      <c r="DF121" s="154"/>
      <c r="DG121" s="154"/>
      <c r="DH121" s="154"/>
      <c r="DI121" s="154"/>
      <c r="DJ121" s="154"/>
      <c r="DK121" s="154"/>
      <c r="DL121" s="154"/>
      <c r="DM121" s="154"/>
      <c r="DN121" s="154"/>
      <c r="DO121" s="154"/>
      <c r="DP121" s="154"/>
      <c r="DQ121" s="154"/>
      <c r="DR121" s="154"/>
      <c r="DS121" s="154"/>
      <c r="DT121" s="154"/>
      <c r="DU121" s="154"/>
      <c r="DV121" s="154"/>
      <c r="DW121" s="154"/>
      <c r="DX121" s="154"/>
      <c r="DY121" s="154"/>
      <c r="DZ121" s="154"/>
      <c r="EA121" s="154"/>
      <c r="EB121" s="154"/>
      <c r="EC121" s="154"/>
      <c r="ED121" s="154"/>
      <c r="EE121" s="154"/>
      <c r="EF121" s="154"/>
      <c r="EG121" s="154"/>
      <c r="EH121" s="154"/>
      <c r="EI121" s="154"/>
    </row>
    <row r="122" spans="72:139" x14ac:dyDescent="0.15">
      <c r="BT122" s="86"/>
      <c r="BU122" s="86"/>
      <c r="BV122" s="86"/>
      <c r="BW122" s="86"/>
      <c r="BX122" s="86"/>
      <c r="BY122" s="86"/>
      <c r="BZ122" s="86"/>
      <c r="CA122" s="86"/>
      <c r="CB122" s="86"/>
      <c r="CC122" s="86"/>
      <c r="CD122" s="86"/>
      <c r="CE122" s="86"/>
      <c r="CF122" s="93"/>
      <c r="CG122" s="68"/>
      <c r="CH122" s="68"/>
      <c r="CI122" s="68"/>
      <c r="CJ122" s="68"/>
      <c r="CK122" s="68"/>
      <c r="CL122" s="68"/>
      <c r="CM122" s="68"/>
      <c r="CN122" s="68"/>
      <c r="CO122" s="68"/>
      <c r="CP122" s="68"/>
      <c r="CQ122" s="68"/>
      <c r="CR122" s="68"/>
      <c r="CS122" s="68"/>
      <c r="CT122" s="154"/>
      <c r="CU122" s="154"/>
      <c r="CV122" s="154"/>
      <c r="CW122" s="154"/>
      <c r="CX122" s="154"/>
      <c r="CY122" s="154"/>
      <c r="CZ122" s="154"/>
      <c r="DA122" s="154"/>
      <c r="DB122" s="154"/>
      <c r="DC122" s="154"/>
      <c r="DD122" s="154"/>
      <c r="DE122" s="154"/>
      <c r="DF122" s="154"/>
      <c r="DG122" s="154"/>
      <c r="DH122" s="154"/>
      <c r="DI122" s="154"/>
      <c r="DJ122" s="154"/>
      <c r="DK122" s="154"/>
      <c r="DL122" s="154"/>
      <c r="DM122" s="154"/>
      <c r="DN122" s="154"/>
      <c r="DO122" s="154"/>
      <c r="DP122" s="154"/>
      <c r="DQ122" s="154"/>
      <c r="DR122" s="154"/>
      <c r="DS122" s="154"/>
      <c r="DT122" s="154"/>
      <c r="DU122" s="154"/>
      <c r="DV122" s="154"/>
      <c r="DW122" s="154"/>
      <c r="DX122" s="154"/>
      <c r="DY122" s="154"/>
      <c r="DZ122" s="154"/>
      <c r="EA122" s="154"/>
      <c r="EB122" s="154"/>
      <c r="EC122" s="154"/>
      <c r="ED122" s="154"/>
      <c r="EE122" s="154"/>
      <c r="EF122" s="154"/>
      <c r="EG122" s="154"/>
      <c r="EH122" s="154"/>
      <c r="EI122" s="154"/>
    </row>
    <row r="123" spans="72:139" x14ac:dyDescent="0.15">
      <c r="BT123" s="86"/>
      <c r="BU123" s="86"/>
      <c r="BV123" s="86"/>
      <c r="BW123" s="86"/>
      <c r="BX123" s="86"/>
      <c r="BY123" s="86"/>
      <c r="BZ123" s="86"/>
      <c r="CA123" s="86"/>
      <c r="CB123" s="86"/>
      <c r="CC123" s="86"/>
      <c r="CD123" s="86"/>
      <c r="CE123" s="86"/>
      <c r="CF123" s="87"/>
      <c r="CG123" s="68"/>
      <c r="CH123" s="68"/>
      <c r="CI123" s="68"/>
      <c r="CJ123" s="68"/>
      <c r="CK123" s="68"/>
      <c r="CL123" s="68"/>
      <c r="CM123" s="68"/>
      <c r="CN123" s="68"/>
      <c r="CO123" s="68"/>
      <c r="CP123" s="68"/>
      <c r="CQ123" s="68"/>
      <c r="CR123" s="68"/>
      <c r="CS123" s="68"/>
      <c r="CT123" s="154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154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154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</row>
    <row r="124" spans="72:139" x14ac:dyDescent="0.15">
      <c r="BT124" s="81"/>
      <c r="BU124" s="81"/>
      <c r="BV124" s="81"/>
      <c r="BW124" s="81"/>
      <c r="BX124" s="81"/>
      <c r="BY124" s="81"/>
      <c r="BZ124" s="81"/>
      <c r="CA124" s="81"/>
      <c r="CB124" s="81"/>
      <c r="CC124" s="81"/>
      <c r="CD124" s="81"/>
      <c r="CE124" s="81"/>
      <c r="CF124" s="193"/>
      <c r="CG124" s="68"/>
      <c r="CH124" s="68"/>
      <c r="CI124" s="68"/>
      <c r="CJ124" s="68"/>
      <c r="CK124" s="68"/>
      <c r="CL124" s="68"/>
      <c r="CM124" s="68"/>
      <c r="CN124" s="68"/>
      <c r="CO124" s="68"/>
      <c r="CP124" s="68"/>
      <c r="CQ124" s="68"/>
      <c r="CR124" s="68"/>
      <c r="CS124" s="68"/>
      <c r="CT124" s="154"/>
      <c r="CU124" s="68"/>
      <c r="CV124" s="68"/>
      <c r="CW124" s="68"/>
      <c r="CX124" s="68"/>
      <c r="CY124" s="68"/>
      <c r="CZ124" s="68"/>
      <c r="DA124" s="68"/>
      <c r="DB124" s="68"/>
      <c r="DC124" s="68"/>
      <c r="DD124" s="68"/>
      <c r="DE124" s="68"/>
      <c r="DF124" s="68"/>
      <c r="DG124" s="68"/>
      <c r="DH124" s="154"/>
      <c r="DI124" s="68"/>
      <c r="DJ124" s="68"/>
      <c r="DK124" s="68"/>
      <c r="DL124" s="68"/>
      <c r="DM124" s="68"/>
      <c r="DN124" s="68"/>
      <c r="DO124" s="68"/>
      <c r="DP124" s="68"/>
      <c r="DQ124" s="68"/>
      <c r="DR124" s="68"/>
      <c r="DS124" s="68"/>
      <c r="DT124" s="68"/>
      <c r="DU124" s="68"/>
      <c r="DV124" s="154"/>
      <c r="DW124" s="68"/>
      <c r="DX124" s="68"/>
      <c r="DY124" s="68"/>
      <c r="DZ124" s="68"/>
      <c r="EA124" s="68"/>
      <c r="EB124" s="68"/>
      <c r="EC124" s="68"/>
      <c r="ED124" s="68"/>
      <c r="EE124" s="68"/>
      <c r="EF124" s="68"/>
      <c r="EG124" s="68"/>
      <c r="EH124" s="68"/>
      <c r="EI124" s="68"/>
    </row>
  </sheetData>
  <mergeCells count="647">
    <mergeCell ref="DW68:EE68"/>
    <mergeCell ref="A3:BR3"/>
    <mergeCell ref="DW62:EE62"/>
    <mergeCell ref="DW63:EE63"/>
    <mergeCell ref="DW64:EE64"/>
    <mergeCell ref="DW65:EE65"/>
    <mergeCell ref="DW66:EE66"/>
    <mergeCell ref="DW67:EE67"/>
    <mergeCell ref="DW56:EE56"/>
    <mergeCell ref="DW57:EE57"/>
    <mergeCell ref="DW58:EE58"/>
    <mergeCell ref="DW59:EE59"/>
    <mergeCell ref="DW60:EE60"/>
    <mergeCell ref="DW61:EE61"/>
    <mergeCell ref="DW50:EE50"/>
    <mergeCell ref="DW51:EE51"/>
    <mergeCell ref="DW52:EE52"/>
    <mergeCell ref="DW53:EE53"/>
    <mergeCell ref="DW54:EE54"/>
    <mergeCell ref="DW55:EE55"/>
    <mergeCell ref="DW45:EE45"/>
    <mergeCell ref="DW46:EE46"/>
    <mergeCell ref="DW47:EE47"/>
    <mergeCell ref="DW48:EE48"/>
    <mergeCell ref="DW49:EE49"/>
    <mergeCell ref="DW39:EE39"/>
    <mergeCell ref="DW40:EE40"/>
    <mergeCell ref="DW41:EE41"/>
    <mergeCell ref="DW42:EE42"/>
    <mergeCell ref="DW43:EE43"/>
    <mergeCell ref="DW44:EE44"/>
    <mergeCell ref="DW33:EE33"/>
    <mergeCell ref="DW34:EE34"/>
    <mergeCell ref="DW35:EE35"/>
    <mergeCell ref="DW36:EE36"/>
    <mergeCell ref="DW37:EE37"/>
    <mergeCell ref="DW38:EE38"/>
    <mergeCell ref="DW27:EE27"/>
    <mergeCell ref="DW28:EE28"/>
    <mergeCell ref="DW29:EE29"/>
    <mergeCell ref="DW30:EE30"/>
    <mergeCell ref="DW31:EE31"/>
    <mergeCell ref="DW32:EE32"/>
    <mergeCell ref="DW21:EE21"/>
    <mergeCell ref="DW22:EE22"/>
    <mergeCell ref="DW23:EE23"/>
    <mergeCell ref="DW24:EE24"/>
    <mergeCell ref="DW25:EE25"/>
    <mergeCell ref="DW26:EE26"/>
    <mergeCell ref="DW15:EE15"/>
    <mergeCell ref="DW16:EE16"/>
    <mergeCell ref="DW17:EE17"/>
    <mergeCell ref="DW18:EE18"/>
    <mergeCell ref="DW19:EE19"/>
    <mergeCell ref="DW20:EE20"/>
    <mergeCell ref="DI68:DQ68"/>
    <mergeCell ref="BE71:BM71"/>
    <mergeCell ref="DW7:EE7"/>
    <mergeCell ref="DW8:EE8"/>
    <mergeCell ref="DW9:EE9"/>
    <mergeCell ref="DW10:EE10"/>
    <mergeCell ref="DW11:EE11"/>
    <mergeCell ref="DW12:EE12"/>
    <mergeCell ref="DW13:EE13"/>
    <mergeCell ref="DW14:EE14"/>
    <mergeCell ref="DI62:DQ62"/>
    <mergeCell ref="DI63:DQ63"/>
    <mergeCell ref="DI64:DQ64"/>
    <mergeCell ref="DI65:DQ65"/>
    <mergeCell ref="DI66:DQ66"/>
    <mergeCell ref="DI67:DQ67"/>
    <mergeCell ref="DI56:DQ56"/>
    <mergeCell ref="DI57:DQ57"/>
    <mergeCell ref="DI58:DQ58"/>
    <mergeCell ref="DI59:DQ59"/>
    <mergeCell ref="DI60:DQ60"/>
    <mergeCell ref="DI61:DQ61"/>
    <mergeCell ref="DI50:DQ50"/>
    <mergeCell ref="DI51:DQ51"/>
    <mergeCell ref="DI52:DQ52"/>
    <mergeCell ref="DI53:DQ53"/>
    <mergeCell ref="DI54:DQ54"/>
    <mergeCell ref="DI55:DQ55"/>
    <mergeCell ref="DI45:DQ45"/>
    <mergeCell ref="DI46:DQ46"/>
    <mergeCell ref="DI47:DQ47"/>
    <mergeCell ref="DI48:DQ48"/>
    <mergeCell ref="DI49:DQ49"/>
    <mergeCell ref="DI39:DQ39"/>
    <mergeCell ref="DI40:DQ40"/>
    <mergeCell ref="DI41:DQ41"/>
    <mergeCell ref="DI42:DQ42"/>
    <mergeCell ref="DI43:DQ43"/>
    <mergeCell ref="DI44:DQ44"/>
    <mergeCell ref="DI33:DQ33"/>
    <mergeCell ref="DI34:DQ34"/>
    <mergeCell ref="DI35:DQ35"/>
    <mergeCell ref="DI36:DQ36"/>
    <mergeCell ref="DI37:DQ37"/>
    <mergeCell ref="DI38:DQ38"/>
    <mergeCell ref="DI27:DQ27"/>
    <mergeCell ref="DI28:DQ28"/>
    <mergeCell ref="DI29:DQ29"/>
    <mergeCell ref="DI30:DQ30"/>
    <mergeCell ref="DI31:DQ31"/>
    <mergeCell ref="DI32:DQ32"/>
    <mergeCell ref="DI21:DQ21"/>
    <mergeCell ref="DI22:DQ22"/>
    <mergeCell ref="DI23:DQ23"/>
    <mergeCell ref="DI24:DQ24"/>
    <mergeCell ref="DI25:DQ25"/>
    <mergeCell ref="DI26:DQ26"/>
    <mergeCell ref="DI15:DQ15"/>
    <mergeCell ref="DI16:DQ16"/>
    <mergeCell ref="DI17:DQ17"/>
    <mergeCell ref="DI18:DQ18"/>
    <mergeCell ref="DI19:DQ19"/>
    <mergeCell ref="DI20:DQ20"/>
    <mergeCell ref="CU68:DC68"/>
    <mergeCell ref="AQ71:AY71"/>
    <mergeCell ref="DI7:DQ7"/>
    <mergeCell ref="DI8:DQ8"/>
    <mergeCell ref="DI9:DQ9"/>
    <mergeCell ref="DI10:DQ10"/>
    <mergeCell ref="DI11:DQ11"/>
    <mergeCell ref="DI12:DQ12"/>
    <mergeCell ref="DI13:DQ13"/>
    <mergeCell ref="DI14:DQ14"/>
    <mergeCell ref="CU62:DC62"/>
    <mergeCell ref="CU63:DC63"/>
    <mergeCell ref="CU64:DC64"/>
    <mergeCell ref="CU65:DC65"/>
    <mergeCell ref="CU66:DC66"/>
    <mergeCell ref="CU67:DC67"/>
    <mergeCell ref="CU56:DC56"/>
    <mergeCell ref="CU57:DC57"/>
    <mergeCell ref="CU58:DC58"/>
    <mergeCell ref="CU59:DC59"/>
    <mergeCell ref="CU60:DC60"/>
    <mergeCell ref="CU61:DC61"/>
    <mergeCell ref="CU50:DC50"/>
    <mergeCell ref="CU51:DC51"/>
    <mergeCell ref="CU52:DC52"/>
    <mergeCell ref="CU53:DC53"/>
    <mergeCell ref="CU54:DC54"/>
    <mergeCell ref="CU55:DC55"/>
    <mergeCell ref="CU45:DC45"/>
    <mergeCell ref="CU46:DC46"/>
    <mergeCell ref="CU47:DC47"/>
    <mergeCell ref="CU48:DC48"/>
    <mergeCell ref="CU49:DC49"/>
    <mergeCell ref="CU39:DC39"/>
    <mergeCell ref="CU40:DC40"/>
    <mergeCell ref="CU41:DC41"/>
    <mergeCell ref="CU42:DC42"/>
    <mergeCell ref="CU43:DC43"/>
    <mergeCell ref="CU44:DC44"/>
    <mergeCell ref="CU33:DC33"/>
    <mergeCell ref="CU34:DC34"/>
    <mergeCell ref="CU35:DC35"/>
    <mergeCell ref="CU36:DC36"/>
    <mergeCell ref="CU37:DC37"/>
    <mergeCell ref="CU38:DC38"/>
    <mergeCell ref="CU27:DC27"/>
    <mergeCell ref="CU28:DC28"/>
    <mergeCell ref="CU29:DC29"/>
    <mergeCell ref="CU30:DC30"/>
    <mergeCell ref="CU31:DC31"/>
    <mergeCell ref="CU32:DC32"/>
    <mergeCell ref="CU22:DC22"/>
    <mergeCell ref="CU23:DC23"/>
    <mergeCell ref="CU24:DC24"/>
    <mergeCell ref="CU25:DC25"/>
    <mergeCell ref="CU26:DC26"/>
    <mergeCell ref="CU15:DC15"/>
    <mergeCell ref="CU16:DC16"/>
    <mergeCell ref="CU17:DC17"/>
    <mergeCell ref="CU18:DC18"/>
    <mergeCell ref="CU19:DC19"/>
    <mergeCell ref="CU20:DC20"/>
    <mergeCell ref="CU21:DC21"/>
    <mergeCell ref="CG68:CO68"/>
    <mergeCell ref="AC71:AK71"/>
    <mergeCell ref="CG63:CO63"/>
    <mergeCell ref="CG64:CO64"/>
    <mergeCell ref="CG65:CO65"/>
    <mergeCell ref="CG66:CO66"/>
    <mergeCell ref="CG67:CO67"/>
    <mergeCell ref="CG48:CO48"/>
    <mergeCell ref="CG49:CO49"/>
    <mergeCell ref="CG39:CO39"/>
    <mergeCell ref="CG40:CO40"/>
    <mergeCell ref="CG41:CO41"/>
    <mergeCell ref="CG42:CO42"/>
    <mergeCell ref="CG43:CO43"/>
    <mergeCell ref="CG44:CO44"/>
    <mergeCell ref="CG33:CO33"/>
    <mergeCell ref="CG34:CO34"/>
    <mergeCell ref="CU7:DC7"/>
    <mergeCell ref="CU8:DC8"/>
    <mergeCell ref="CU9:DC9"/>
    <mergeCell ref="CU10:DC10"/>
    <mergeCell ref="CU11:DC11"/>
    <mergeCell ref="CU12:DC12"/>
    <mergeCell ref="CU13:DC13"/>
    <mergeCell ref="CU14:DC14"/>
    <mergeCell ref="CG62:CO62"/>
    <mergeCell ref="CG56:CO56"/>
    <mergeCell ref="CG57:CO57"/>
    <mergeCell ref="CG58:CO58"/>
    <mergeCell ref="CG59:CO59"/>
    <mergeCell ref="CG60:CO60"/>
    <mergeCell ref="CG61:CO61"/>
    <mergeCell ref="CG50:CO50"/>
    <mergeCell ref="CG51:CO51"/>
    <mergeCell ref="CG52:CO52"/>
    <mergeCell ref="CG53:CO53"/>
    <mergeCell ref="CG54:CO54"/>
    <mergeCell ref="CG55:CO55"/>
    <mergeCell ref="CG45:CO45"/>
    <mergeCell ref="CG46:CO46"/>
    <mergeCell ref="CG47:CO47"/>
    <mergeCell ref="CG35:CO35"/>
    <mergeCell ref="CG36:CO36"/>
    <mergeCell ref="CG37:CO37"/>
    <mergeCell ref="CG38:CO38"/>
    <mergeCell ref="CG27:CO27"/>
    <mergeCell ref="CG28:CO28"/>
    <mergeCell ref="CG29:CO29"/>
    <mergeCell ref="CG30:CO30"/>
    <mergeCell ref="CG31:CO31"/>
    <mergeCell ref="CG32:CO32"/>
    <mergeCell ref="CG21:CO21"/>
    <mergeCell ref="CG22:CO22"/>
    <mergeCell ref="CG23:CO23"/>
    <mergeCell ref="CG24:CO24"/>
    <mergeCell ref="CG25:CO25"/>
    <mergeCell ref="CG26:CO26"/>
    <mergeCell ref="CG15:CO15"/>
    <mergeCell ref="CG16:CO16"/>
    <mergeCell ref="CG17:CO17"/>
    <mergeCell ref="CG18:CO18"/>
    <mergeCell ref="CG19:CO19"/>
    <mergeCell ref="CG20:CO20"/>
    <mergeCell ref="BS68:CF68"/>
    <mergeCell ref="O71:W71"/>
    <mergeCell ref="CG7:CO7"/>
    <mergeCell ref="CG8:CO8"/>
    <mergeCell ref="CG9:CO9"/>
    <mergeCell ref="CG10:CO10"/>
    <mergeCell ref="CG11:CO11"/>
    <mergeCell ref="CG12:CO12"/>
    <mergeCell ref="CG13:CO13"/>
    <mergeCell ref="CG14:CO14"/>
    <mergeCell ref="BS62:CF62"/>
    <mergeCell ref="BS63:CF63"/>
    <mergeCell ref="BS64:CF64"/>
    <mergeCell ref="BS65:CF65"/>
    <mergeCell ref="BS66:CF66"/>
    <mergeCell ref="BS67:CF67"/>
    <mergeCell ref="BS56:CF56"/>
    <mergeCell ref="BS57:CF57"/>
    <mergeCell ref="BS58:CF58"/>
    <mergeCell ref="BS59:CF59"/>
    <mergeCell ref="BS60:CF60"/>
    <mergeCell ref="BS61:CF61"/>
    <mergeCell ref="BS50:CF50"/>
    <mergeCell ref="BS51:CF51"/>
    <mergeCell ref="BS52:CF52"/>
    <mergeCell ref="BS53:CF53"/>
    <mergeCell ref="BS54:CF54"/>
    <mergeCell ref="BS55:CF55"/>
    <mergeCell ref="BS46:CF46"/>
    <mergeCell ref="BS47:CF47"/>
    <mergeCell ref="BS48:CF48"/>
    <mergeCell ref="BS49:CF49"/>
    <mergeCell ref="BS45:CF45"/>
    <mergeCell ref="BS39:CF39"/>
    <mergeCell ref="BS40:CF40"/>
    <mergeCell ref="BS41:CF41"/>
    <mergeCell ref="BS42:CF42"/>
    <mergeCell ref="BS43:CF43"/>
    <mergeCell ref="BS44:CF44"/>
    <mergeCell ref="BS37:CF37"/>
    <mergeCell ref="BS38:CF38"/>
    <mergeCell ref="BS27:CF27"/>
    <mergeCell ref="BS28:CF28"/>
    <mergeCell ref="BS29:CF29"/>
    <mergeCell ref="BS30:CF30"/>
    <mergeCell ref="BS31:CF31"/>
    <mergeCell ref="BS32:CF32"/>
    <mergeCell ref="BS33:CF33"/>
    <mergeCell ref="BS34:CF34"/>
    <mergeCell ref="BS35:CF35"/>
    <mergeCell ref="BS36:CF36"/>
    <mergeCell ref="BE67:BM67"/>
    <mergeCell ref="BE68:BM68"/>
    <mergeCell ref="BE69:BM69"/>
    <mergeCell ref="BE46:BM46"/>
    <mergeCell ref="BE47:BM47"/>
    <mergeCell ref="BE48:BM48"/>
    <mergeCell ref="BE37:BM37"/>
    <mergeCell ref="BE38:BM38"/>
    <mergeCell ref="BE39:BM39"/>
    <mergeCell ref="BE40:BM40"/>
    <mergeCell ref="BE41:BM41"/>
    <mergeCell ref="BE42:BM42"/>
    <mergeCell ref="BE53:BM53"/>
    <mergeCell ref="BE54:BM54"/>
    <mergeCell ref="BE43:BM43"/>
    <mergeCell ref="BE44:BM44"/>
    <mergeCell ref="BE45:BM45"/>
    <mergeCell ref="BS14:CF14"/>
    <mergeCell ref="BE32:BM32"/>
    <mergeCell ref="BE33:BM33"/>
    <mergeCell ref="BS15:CF15"/>
    <mergeCell ref="BE21:BM21"/>
    <mergeCell ref="BE22:BM22"/>
    <mergeCell ref="BE20:BM20"/>
    <mergeCell ref="BS16:CF16"/>
    <mergeCell ref="BS17:CF17"/>
    <mergeCell ref="BS18:CF18"/>
    <mergeCell ref="BS19:CF19"/>
    <mergeCell ref="BS20:CF20"/>
    <mergeCell ref="BE34:BM34"/>
    <mergeCell ref="BE35:BM35"/>
    <mergeCell ref="BE36:BM36"/>
    <mergeCell ref="BS21:CF21"/>
    <mergeCell ref="BS22:CF22"/>
    <mergeCell ref="BS23:CF23"/>
    <mergeCell ref="BS24:CF24"/>
    <mergeCell ref="BS25:CF25"/>
    <mergeCell ref="BS26:CF26"/>
    <mergeCell ref="BE23:BM23"/>
    <mergeCell ref="BE24:BM24"/>
    <mergeCell ref="BE25:BM25"/>
    <mergeCell ref="BE28:BM28"/>
    <mergeCell ref="BE29:BM29"/>
    <mergeCell ref="BE30:BM30"/>
    <mergeCell ref="BE31:BM31"/>
    <mergeCell ref="BE70:BM70"/>
    <mergeCell ref="AQ70:AY70"/>
    <mergeCell ref="BE7:BM7"/>
    <mergeCell ref="BE61:BM61"/>
    <mergeCell ref="BE62:BM62"/>
    <mergeCell ref="BE63:BM63"/>
    <mergeCell ref="BE64:BM64"/>
    <mergeCell ref="BE65:BM65"/>
    <mergeCell ref="BE66:BM66"/>
    <mergeCell ref="BE55:BM55"/>
    <mergeCell ref="BE56:BM56"/>
    <mergeCell ref="BE57:BM57"/>
    <mergeCell ref="BE58:BM58"/>
    <mergeCell ref="BE59:BM59"/>
    <mergeCell ref="BE60:BM60"/>
    <mergeCell ref="BE49:BM49"/>
    <mergeCell ref="BE50:BM50"/>
    <mergeCell ref="BE51:BM51"/>
    <mergeCell ref="BE52:BM52"/>
    <mergeCell ref="AQ67:AY67"/>
    <mergeCell ref="AQ68:AY68"/>
    <mergeCell ref="AQ69:AY69"/>
    <mergeCell ref="AQ63:AY63"/>
    <mergeCell ref="AQ64:AY64"/>
    <mergeCell ref="AQ65:AY65"/>
    <mergeCell ref="AQ66:AY66"/>
    <mergeCell ref="AQ46:AY46"/>
    <mergeCell ref="AQ47:AY47"/>
    <mergeCell ref="AQ48:AY48"/>
    <mergeCell ref="AQ43:AY43"/>
    <mergeCell ref="AQ44:AY44"/>
    <mergeCell ref="AQ45:AY45"/>
    <mergeCell ref="BE14:BM14"/>
    <mergeCell ref="BE15:BM15"/>
    <mergeCell ref="BE16:BM16"/>
    <mergeCell ref="BE17:BM17"/>
    <mergeCell ref="BE18:BM18"/>
    <mergeCell ref="BE19:BM19"/>
    <mergeCell ref="AQ37:AY37"/>
    <mergeCell ref="AQ38:AY38"/>
    <mergeCell ref="AQ39:AY39"/>
    <mergeCell ref="AQ40:AY40"/>
    <mergeCell ref="AQ41:AY41"/>
    <mergeCell ref="AQ42:AY42"/>
    <mergeCell ref="AQ32:AY32"/>
    <mergeCell ref="BE26:BM26"/>
    <mergeCell ref="BE27:BM27"/>
    <mergeCell ref="AQ61:AY61"/>
    <mergeCell ref="AQ62:AY62"/>
    <mergeCell ref="AQ55:AY55"/>
    <mergeCell ref="AQ56:AY56"/>
    <mergeCell ref="AQ57:AY57"/>
    <mergeCell ref="AQ58:AY58"/>
    <mergeCell ref="AQ59:AY59"/>
    <mergeCell ref="AQ60:AY60"/>
    <mergeCell ref="AQ49:AY49"/>
    <mergeCell ref="AQ50:AY50"/>
    <mergeCell ref="AQ51:AY51"/>
    <mergeCell ref="AQ52:AY52"/>
    <mergeCell ref="AQ53:AY53"/>
    <mergeCell ref="AQ54:AY54"/>
    <mergeCell ref="AQ33:AY33"/>
    <mergeCell ref="AQ34:AY34"/>
    <mergeCell ref="AQ35:AY35"/>
    <mergeCell ref="AQ36:AY36"/>
    <mergeCell ref="AQ29:AY29"/>
    <mergeCell ref="AQ30:AY30"/>
    <mergeCell ref="AQ31:AY31"/>
    <mergeCell ref="AQ20:AY20"/>
    <mergeCell ref="AQ21:AY21"/>
    <mergeCell ref="AQ22:AY22"/>
    <mergeCell ref="AQ23:AY23"/>
    <mergeCell ref="AQ24:AY24"/>
    <mergeCell ref="AQ25:AY25"/>
    <mergeCell ref="AQ17:AY17"/>
    <mergeCell ref="AQ18:AY18"/>
    <mergeCell ref="AQ19:AY19"/>
    <mergeCell ref="AC67:AK67"/>
    <mergeCell ref="AC68:AK68"/>
    <mergeCell ref="AC69:AK69"/>
    <mergeCell ref="AC54:AK54"/>
    <mergeCell ref="AC43:AK43"/>
    <mergeCell ref="AC44:AK44"/>
    <mergeCell ref="AC45:AK45"/>
    <mergeCell ref="AC46:AK46"/>
    <mergeCell ref="AC47:AK47"/>
    <mergeCell ref="AC48:AK48"/>
    <mergeCell ref="AC37:AK37"/>
    <mergeCell ref="AC38:AK38"/>
    <mergeCell ref="AC39:AK39"/>
    <mergeCell ref="AC40:AK40"/>
    <mergeCell ref="AC41:AK41"/>
    <mergeCell ref="AC42:AK42"/>
    <mergeCell ref="AC32:AK32"/>
    <mergeCell ref="AQ26:AY26"/>
    <mergeCell ref="AQ27:AY27"/>
    <mergeCell ref="AQ28:AY28"/>
    <mergeCell ref="AC33:AK33"/>
    <mergeCell ref="AC70:AK70"/>
    <mergeCell ref="AQ8:AY8"/>
    <mergeCell ref="AQ9:AY9"/>
    <mergeCell ref="AQ10:AY10"/>
    <mergeCell ref="AQ11:AY11"/>
    <mergeCell ref="AQ12:AY12"/>
    <mergeCell ref="AQ13:AY13"/>
    <mergeCell ref="AC61:AK61"/>
    <mergeCell ref="AC62:AK62"/>
    <mergeCell ref="AC63:AK63"/>
    <mergeCell ref="AC64:AK64"/>
    <mergeCell ref="AC65:AK65"/>
    <mergeCell ref="AC66:AK66"/>
    <mergeCell ref="AC55:AK55"/>
    <mergeCell ref="AC56:AK56"/>
    <mergeCell ref="AC57:AK57"/>
    <mergeCell ref="AC58:AK58"/>
    <mergeCell ref="AC59:AK59"/>
    <mergeCell ref="AC60:AK60"/>
    <mergeCell ref="AC49:AK49"/>
    <mergeCell ref="AC50:AK50"/>
    <mergeCell ref="AC51:AK51"/>
    <mergeCell ref="AC52:AK52"/>
    <mergeCell ref="AC53:AK53"/>
    <mergeCell ref="AC34:AK34"/>
    <mergeCell ref="AC35:AK35"/>
    <mergeCell ref="AC36:AK36"/>
    <mergeCell ref="AC26:AK26"/>
    <mergeCell ref="AC27:AK27"/>
    <mergeCell ref="AC28:AK28"/>
    <mergeCell ref="AC29:AK29"/>
    <mergeCell ref="AC30:AK30"/>
    <mergeCell ref="AC31:AK31"/>
    <mergeCell ref="AC20:AK20"/>
    <mergeCell ref="AC21:AK21"/>
    <mergeCell ref="AC22:AK22"/>
    <mergeCell ref="AC23:AK23"/>
    <mergeCell ref="AC24:AK24"/>
    <mergeCell ref="AC25:AK25"/>
    <mergeCell ref="AC14:AK14"/>
    <mergeCell ref="AC15:AK15"/>
    <mergeCell ref="AC16:AK16"/>
    <mergeCell ref="AC17:AK17"/>
    <mergeCell ref="AC18:AK18"/>
    <mergeCell ref="AC19:AK19"/>
    <mergeCell ref="O68:W68"/>
    <mergeCell ref="O69:W69"/>
    <mergeCell ref="O70:W70"/>
    <mergeCell ref="O7:W7"/>
    <mergeCell ref="AC8:AK8"/>
    <mergeCell ref="AC9:AK9"/>
    <mergeCell ref="AC10:AK10"/>
    <mergeCell ref="AC11:AK11"/>
    <mergeCell ref="AC12:AK12"/>
    <mergeCell ref="AC13:AK13"/>
    <mergeCell ref="O62:W62"/>
    <mergeCell ref="O63:W63"/>
    <mergeCell ref="O64:W64"/>
    <mergeCell ref="O65:W65"/>
    <mergeCell ref="O66:W66"/>
    <mergeCell ref="O67:W67"/>
    <mergeCell ref="O56:W56"/>
    <mergeCell ref="O57:W57"/>
    <mergeCell ref="O58:W58"/>
    <mergeCell ref="O59:W59"/>
    <mergeCell ref="O60:W60"/>
    <mergeCell ref="O61:W61"/>
    <mergeCell ref="O50:W50"/>
    <mergeCell ref="O51:W51"/>
    <mergeCell ref="O52:W52"/>
    <mergeCell ref="O53:W53"/>
    <mergeCell ref="O54:W54"/>
    <mergeCell ref="O55:W55"/>
    <mergeCell ref="O44:W44"/>
    <mergeCell ref="O45:W45"/>
    <mergeCell ref="O46:W46"/>
    <mergeCell ref="O47:W47"/>
    <mergeCell ref="O48:W48"/>
    <mergeCell ref="O49:W49"/>
    <mergeCell ref="O38:W38"/>
    <mergeCell ref="O39:W39"/>
    <mergeCell ref="O40:W40"/>
    <mergeCell ref="O41:W41"/>
    <mergeCell ref="O42:W42"/>
    <mergeCell ref="O43:W43"/>
    <mergeCell ref="O32:W32"/>
    <mergeCell ref="O33:W33"/>
    <mergeCell ref="O34:W34"/>
    <mergeCell ref="O35:W35"/>
    <mergeCell ref="O36:W36"/>
    <mergeCell ref="O37:W37"/>
    <mergeCell ref="O29:W29"/>
    <mergeCell ref="O30:W30"/>
    <mergeCell ref="O31:W31"/>
    <mergeCell ref="O21:W21"/>
    <mergeCell ref="O22:W22"/>
    <mergeCell ref="O23:W23"/>
    <mergeCell ref="O24:W24"/>
    <mergeCell ref="O25:W25"/>
    <mergeCell ref="O26:W26"/>
    <mergeCell ref="O17:W17"/>
    <mergeCell ref="O18:W18"/>
    <mergeCell ref="O19:W19"/>
    <mergeCell ref="O20:W20"/>
    <mergeCell ref="A70:N70"/>
    <mergeCell ref="O8:W8"/>
    <mergeCell ref="O9:W9"/>
    <mergeCell ref="O10:W10"/>
    <mergeCell ref="O11:W11"/>
    <mergeCell ref="O12:W12"/>
    <mergeCell ref="O13:W13"/>
    <mergeCell ref="O14:W14"/>
    <mergeCell ref="A64:N64"/>
    <mergeCell ref="A65:N65"/>
    <mergeCell ref="A66:N66"/>
    <mergeCell ref="A67:N67"/>
    <mergeCell ref="A68:N68"/>
    <mergeCell ref="A69:N69"/>
    <mergeCell ref="A58:N58"/>
    <mergeCell ref="A59:N59"/>
    <mergeCell ref="A60:N60"/>
    <mergeCell ref="O27:W27"/>
    <mergeCell ref="O28:W28"/>
    <mergeCell ref="A61:N61"/>
    <mergeCell ref="A62:N62"/>
    <mergeCell ref="A63:N63"/>
    <mergeCell ref="A52:N52"/>
    <mergeCell ref="A53:N53"/>
    <mergeCell ref="A54:N54"/>
    <mergeCell ref="A55:N55"/>
    <mergeCell ref="A56:N56"/>
    <mergeCell ref="A57:N57"/>
    <mergeCell ref="A46:N46"/>
    <mergeCell ref="A47:N47"/>
    <mergeCell ref="A48:N48"/>
    <mergeCell ref="A49:N49"/>
    <mergeCell ref="A50:N50"/>
    <mergeCell ref="A51:N51"/>
    <mergeCell ref="A40:N40"/>
    <mergeCell ref="A41:N41"/>
    <mergeCell ref="A42:N42"/>
    <mergeCell ref="A43:N43"/>
    <mergeCell ref="A44:N44"/>
    <mergeCell ref="A45:N45"/>
    <mergeCell ref="A34:N34"/>
    <mergeCell ref="A35:N35"/>
    <mergeCell ref="A36:N36"/>
    <mergeCell ref="A37:N37"/>
    <mergeCell ref="A38:N38"/>
    <mergeCell ref="A39:N39"/>
    <mergeCell ref="A29:N29"/>
    <mergeCell ref="A30:N30"/>
    <mergeCell ref="A31:N31"/>
    <mergeCell ref="A32:N32"/>
    <mergeCell ref="A33:N33"/>
    <mergeCell ref="A23:N23"/>
    <mergeCell ref="A24:N24"/>
    <mergeCell ref="A25:N25"/>
    <mergeCell ref="A26:N26"/>
    <mergeCell ref="A27:N27"/>
    <mergeCell ref="A28:N28"/>
    <mergeCell ref="A71:N71"/>
    <mergeCell ref="BS7:CF7"/>
    <mergeCell ref="BS8:CF8"/>
    <mergeCell ref="O6:AB6"/>
    <mergeCell ref="AC6:AP6"/>
    <mergeCell ref="AQ6:BD6"/>
    <mergeCell ref="BE6:BR6"/>
    <mergeCell ref="O15:W15"/>
    <mergeCell ref="O16:W16"/>
    <mergeCell ref="AQ14:AY14"/>
    <mergeCell ref="AQ15:AY15"/>
    <mergeCell ref="AQ16:AY16"/>
    <mergeCell ref="AQ7:AY7"/>
    <mergeCell ref="BE8:BM8"/>
    <mergeCell ref="BE9:BM9"/>
    <mergeCell ref="BE10:BM10"/>
    <mergeCell ref="A17:N17"/>
    <mergeCell ref="A18:N18"/>
    <mergeCell ref="A19:N19"/>
    <mergeCell ref="A20:N20"/>
    <mergeCell ref="A21:N21"/>
    <mergeCell ref="A22:N22"/>
    <mergeCell ref="A15:N15"/>
    <mergeCell ref="A16:N16"/>
    <mergeCell ref="CG6:CT6"/>
    <mergeCell ref="CU6:DH6"/>
    <mergeCell ref="DI6:DV6"/>
    <mergeCell ref="DW6:EJ6"/>
    <mergeCell ref="BS3:EJ3"/>
    <mergeCell ref="A11:N11"/>
    <mergeCell ref="A12:N12"/>
    <mergeCell ref="A13:N13"/>
    <mergeCell ref="A14:N14"/>
    <mergeCell ref="BE11:BM11"/>
    <mergeCell ref="BE12:BM12"/>
    <mergeCell ref="BE13:BM13"/>
    <mergeCell ref="BS9:CF9"/>
    <mergeCell ref="BS10:CF10"/>
    <mergeCell ref="BS11:CF11"/>
    <mergeCell ref="BS12:CF12"/>
    <mergeCell ref="AC7:AK7"/>
    <mergeCell ref="BS6:CF6"/>
    <mergeCell ref="A7:N7"/>
    <mergeCell ref="A8:N8"/>
    <mergeCell ref="A9:N9"/>
    <mergeCell ref="A10:N10"/>
    <mergeCell ref="A6:N6"/>
    <mergeCell ref="BS13:CF13"/>
  </mergeCells>
  <phoneticPr fontId="2"/>
  <pageMargins left="0.43307086614173229" right="0.19685039370078741" top="0.19685039370078741" bottom="0" header="0" footer="0.19685039370078741"/>
  <pageSetup paperSize="9" scale="97" orientation="portrait" r:id="rId1"/>
  <headerFooter alignWithMargins="0"/>
  <colBreaks count="1" manualBreakCount="1">
    <brk id="70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U97"/>
  <sheetViews>
    <sheetView view="pageBreakPreview" zoomScaleNormal="100" zoomScaleSheetLayoutView="100" workbookViewId="0">
      <selection sqref="A1:XFD1048576"/>
    </sheetView>
  </sheetViews>
  <sheetFormatPr defaultColWidth="9" defaultRowHeight="13.5" x14ac:dyDescent="0.15"/>
  <cols>
    <col min="1" max="73" width="1.25" style="198" customWidth="1"/>
    <col min="74" max="83" width="9.25" style="198" customWidth="1"/>
    <col min="84" max="16384" width="9" style="198"/>
  </cols>
  <sheetData>
    <row r="1" spans="1:73" ht="13.5" customHeight="1" x14ac:dyDescent="0.15">
      <c r="A1" s="117" t="s">
        <v>249</v>
      </c>
      <c r="B1" s="54"/>
      <c r="C1" s="54"/>
      <c r="D1" s="54"/>
      <c r="E1" s="54"/>
      <c r="F1" s="54"/>
      <c r="G1" s="54"/>
      <c r="H1" s="116"/>
      <c r="I1" s="116"/>
      <c r="J1" s="114"/>
      <c r="K1" s="115"/>
      <c r="L1" s="115"/>
      <c r="M1" s="114"/>
      <c r="N1" s="114"/>
      <c r="O1" s="114"/>
      <c r="P1" s="114"/>
      <c r="Q1" s="114"/>
      <c r="R1" s="114"/>
      <c r="S1" s="114"/>
      <c r="T1" s="114"/>
    </row>
    <row r="2" spans="1:73" ht="13.5" customHeight="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</row>
    <row r="3" spans="1:73" ht="13.5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</row>
    <row r="4" spans="1:73" ht="21" customHeight="1" x14ac:dyDescent="0.15">
      <c r="A4" s="432" t="s">
        <v>248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  <c r="Z4" s="432"/>
      <c r="AA4" s="432"/>
      <c r="AB4" s="432"/>
      <c r="AC4" s="432"/>
      <c r="AD4" s="432"/>
      <c r="AE4" s="432"/>
      <c r="AF4" s="432"/>
      <c r="AG4" s="432"/>
      <c r="AH4" s="432"/>
      <c r="AI4" s="432"/>
      <c r="AJ4" s="432"/>
      <c r="AK4" s="432"/>
      <c r="AL4" s="432"/>
      <c r="AM4" s="432"/>
      <c r="AN4" s="432"/>
      <c r="AO4" s="432"/>
      <c r="AP4" s="432"/>
      <c r="AQ4" s="432"/>
      <c r="AR4" s="432"/>
      <c r="AS4" s="432"/>
      <c r="AT4" s="432"/>
      <c r="AU4" s="432"/>
      <c r="AV4" s="432"/>
      <c r="AW4" s="432"/>
      <c r="AX4" s="432"/>
      <c r="AY4" s="432"/>
      <c r="AZ4" s="432"/>
      <c r="BA4" s="432"/>
      <c r="BB4" s="432"/>
      <c r="BC4" s="432"/>
      <c r="BD4" s="432"/>
      <c r="BE4" s="432"/>
      <c r="BF4" s="432"/>
      <c r="BG4" s="432"/>
      <c r="BH4" s="432"/>
      <c r="BI4" s="432"/>
      <c r="BJ4" s="432"/>
      <c r="BK4" s="432"/>
      <c r="BL4" s="432"/>
      <c r="BM4" s="432"/>
      <c r="BN4" s="432"/>
      <c r="BO4" s="432"/>
      <c r="BP4" s="432"/>
      <c r="BQ4" s="432"/>
      <c r="BR4" s="432"/>
      <c r="BS4" s="432"/>
      <c r="BT4" s="432"/>
      <c r="BU4" s="432"/>
    </row>
    <row r="5" spans="1:73" ht="13.5" customHeight="1" x14ac:dyDescent="0.1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</row>
    <row r="6" spans="1:73" ht="13.5" customHeight="1" x14ac:dyDescent="0.15">
      <c r="A6" s="117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3"/>
      <c r="R6" s="103"/>
      <c r="S6" s="103"/>
      <c r="T6" s="103"/>
      <c r="U6" s="103"/>
      <c r="V6" s="103"/>
      <c r="W6" s="103"/>
      <c r="X6" s="103"/>
      <c r="Y6" s="103"/>
      <c r="Z6" s="53"/>
      <c r="AA6" s="53"/>
      <c r="AB6" s="53"/>
      <c r="AC6" s="53"/>
      <c r="AD6" s="53"/>
      <c r="AE6" s="53"/>
      <c r="AF6" s="53"/>
      <c r="AG6" s="53"/>
      <c r="AH6" s="53"/>
      <c r="AI6" s="97"/>
      <c r="AJ6" s="97"/>
      <c r="AK6" s="97"/>
      <c r="AL6" s="97"/>
      <c r="AM6" s="97"/>
      <c r="AN6" s="97"/>
      <c r="AO6" s="97"/>
      <c r="AP6" s="97"/>
      <c r="AQ6" s="54"/>
      <c r="AR6" s="54"/>
      <c r="AS6" s="54"/>
      <c r="AT6" s="54"/>
      <c r="AU6" s="54"/>
      <c r="AV6" s="54"/>
      <c r="AW6" s="54"/>
      <c r="AX6" s="54"/>
      <c r="AY6" s="54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M6" s="147"/>
      <c r="BN6" s="147"/>
      <c r="BO6" s="147"/>
      <c r="BP6" s="147"/>
      <c r="BQ6" s="147"/>
      <c r="BR6" s="147"/>
      <c r="BS6" s="147"/>
      <c r="BT6" s="147"/>
      <c r="BU6" s="140" t="s">
        <v>244</v>
      </c>
    </row>
    <row r="7" spans="1:73" ht="13.5" customHeight="1" x14ac:dyDescent="0.15">
      <c r="A7" s="433" t="s">
        <v>285</v>
      </c>
      <c r="B7" s="433"/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4"/>
      <c r="N7" s="437" t="s">
        <v>247</v>
      </c>
      <c r="O7" s="438"/>
      <c r="P7" s="438"/>
      <c r="Q7" s="438"/>
      <c r="R7" s="438"/>
      <c r="S7" s="438"/>
      <c r="T7" s="438"/>
      <c r="U7" s="438"/>
      <c r="V7" s="438"/>
      <c r="W7" s="438"/>
      <c r="X7" s="438"/>
      <c r="Y7" s="438"/>
      <c r="Z7" s="438"/>
      <c r="AA7" s="438"/>
      <c r="AB7" s="438"/>
      <c r="AC7" s="438"/>
      <c r="AD7" s="438"/>
      <c r="AE7" s="438"/>
      <c r="AF7" s="438"/>
      <c r="AG7" s="438"/>
      <c r="AH7" s="438"/>
      <c r="AI7" s="438"/>
      <c r="AJ7" s="438"/>
      <c r="AK7" s="438"/>
      <c r="AL7" s="438"/>
      <c r="AM7" s="438"/>
      <c r="AN7" s="438"/>
      <c r="AO7" s="438"/>
      <c r="AP7" s="438"/>
      <c r="AQ7" s="439"/>
      <c r="AR7" s="437" t="s">
        <v>246</v>
      </c>
      <c r="AS7" s="438"/>
      <c r="AT7" s="438"/>
      <c r="AU7" s="438"/>
      <c r="AV7" s="438"/>
      <c r="AW7" s="438"/>
      <c r="AX7" s="438"/>
      <c r="AY7" s="438"/>
      <c r="AZ7" s="438"/>
      <c r="BA7" s="438"/>
      <c r="BB7" s="438"/>
      <c r="BC7" s="438"/>
      <c r="BD7" s="438"/>
      <c r="BE7" s="438"/>
      <c r="BF7" s="438"/>
      <c r="BG7" s="438"/>
      <c r="BH7" s="438"/>
      <c r="BI7" s="438"/>
      <c r="BJ7" s="438"/>
      <c r="BK7" s="438"/>
      <c r="BL7" s="438"/>
      <c r="BM7" s="438"/>
      <c r="BN7" s="438"/>
      <c r="BO7" s="438"/>
      <c r="BP7" s="438"/>
      <c r="BQ7" s="438"/>
      <c r="BR7" s="438"/>
      <c r="BS7" s="438"/>
      <c r="BT7" s="438"/>
      <c r="BU7" s="438"/>
    </row>
    <row r="8" spans="1:73" ht="13.5" customHeight="1" x14ac:dyDescent="0.15">
      <c r="A8" s="435"/>
      <c r="B8" s="435"/>
      <c r="C8" s="435"/>
      <c r="D8" s="435"/>
      <c r="E8" s="435"/>
      <c r="F8" s="435"/>
      <c r="G8" s="435"/>
      <c r="H8" s="435"/>
      <c r="I8" s="435"/>
      <c r="J8" s="435"/>
      <c r="K8" s="435"/>
      <c r="L8" s="435"/>
      <c r="M8" s="436"/>
      <c r="N8" s="440" t="s">
        <v>243</v>
      </c>
      <c r="O8" s="441"/>
      <c r="P8" s="441"/>
      <c r="Q8" s="441"/>
      <c r="R8" s="441"/>
      <c r="S8" s="441"/>
      <c r="T8" s="441"/>
      <c r="U8" s="441"/>
      <c r="V8" s="441"/>
      <c r="W8" s="442"/>
      <c r="X8" s="440" t="s">
        <v>242</v>
      </c>
      <c r="Y8" s="441"/>
      <c r="Z8" s="441"/>
      <c r="AA8" s="441"/>
      <c r="AB8" s="441"/>
      <c r="AC8" s="441"/>
      <c r="AD8" s="441"/>
      <c r="AE8" s="441"/>
      <c r="AF8" s="441"/>
      <c r="AG8" s="442"/>
      <c r="AH8" s="443" t="s">
        <v>288</v>
      </c>
      <c r="AI8" s="444"/>
      <c r="AJ8" s="444"/>
      <c r="AK8" s="444"/>
      <c r="AL8" s="444"/>
      <c r="AM8" s="444"/>
      <c r="AN8" s="444"/>
      <c r="AO8" s="444"/>
      <c r="AP8" s="444"/>
      <c r="AQ8" s="445"/>
      <c r="AR8" s="443" t="s">
        <v>281</v>
      </c>
      <c r="AS8" s="444"/>
      <c r="AT8" s="444"/>
      <c r="AU8" s="444"/>
      <c r="AV8" s="444"/>
      <c r="AW8" s="444"/>
      <c r="AX8" s="444"/>
      <c r="AY8" s="444"/>
      <c r="AZ8" s="444"/>
      <c r="BA8" s="445"/>
      <c r="BB8" s="446" t="s">
        <v>282</v>
      </c>
      <c r="BC8" s="447"/>
      <c r="BD8" s="447"/>
      <c r="BE8" s="447"/>
      <c r="BF8" s="447"/>
      <c r="BG8" s="447"/>
      <c r="BH8" s="447"/>
      <c r="BI8" s="447"/>
      <c r="BJ8" s="447"/>
      <c r="BK8" s="448"/>
      <c r="BL8" s="446" t="s">
        <v>288</v>
      </c>
      <c r="BM8" s="447"/>
      <c r="BN8" s="447"/>
      <c r="BO8" s="447"/>
      <c r="BP8" s="447"/>
      <c r="BQ8" s="447"/>
      <c r="BR8" s="447"/>
      <c r="BS8" s="447"/>
      <c r="BT8" s="447"/>
      <c r="BU8" s="447"/>
    </row>
    <row r="9" spans="1:73" ht="13.5" customHeight="1" x14ac:dyDescent="0.15">
      <c r="A9" s="416" t="s">
        <v>425</v>
      </c>
      <c r="B9" s="416"/>
      <c r="C9" s="416"/>
      <c r="D9" s="416"/>
      <c r="E9" s="416"/>
      <c r="F9" s="416"/>
      <c r="G9" s="424" t="s">
        <v>9</v>
      </c>
      <c r="H9" s="424"/>
      <c r="I9" s="424"/>
      <c r="J9" s="424"/>
      <c r="K9" s="424"/>
      <c r="L9" s="424"/>
      <c r="M9" s="240"/>
      <c r="N9" s="425">
        <f t="shared" ref="N9:N17" si="0">SUM(AR9,N22)</f>
        <v>4409</v>
      </c>
      <c r="O9" s="426"/>
      <c r="P9" s="426"/>
      <c r="Q9" s="426"/>
      <c r="R9" s="426"/>
      <c r="S9" s="426"/>
      <c r="T9" s="426"/>
      <c r="U9" s="426"/>
      <c r="V9" s="426"/>
      <c r="W9" s="426"/>
      <c r="X9" s="426">
        <f t="shared" ref="X9:X17" si="1">SUM(BB9,X22)</f>
        <v>4890</v>
      </c>
      <c r="Y9" s="426"/>
      <c r="Z9" s="426"/>
      <c r="AA9" s="426"/>
      <c r="AB9" s="426"/>
      <c r="AC9" s="426"/>
      <c r="AD9" s="426"/>
      <c r="AE9" s="426"/>
      <c r="AF9" s="426"/>
      <c r="AG9" s="426"/>
      <c r="AH9" s="431">
        <f t="shared" ref="AH9:AH18" si="2">N9-X9</f>
        <v>-481</v>
      </c>
      <c r="AI9" s="431"/>
      <c r="AJ9" s="431"/>
      <c r="AK9" s="431"/>
      <c r="AL9" s="431"/>
      <c r="AM9" s="431"/>
      <c r="AN9" s="431"/>
      <c r="AO9" s="289"/>
      <c r="AP9" s="97"/>
      <c r="AQ9" s="97"/>
      <c r="AR9" s="429">
        <v>1006</v>
      </c>
      <c r="AS9" s="429"/>
      <c r="AT9" s="429"/>
      <c r="AU9" s="429"/>
      <c r="AV9" s="429"/>
      <c r="AW9" s="429"/>
      <c r="AX9" s="429"/>
      <c r="AY9" s="97"/>
      <c r="AZ9" s="97"/>
      <c r="BA9" s="97"/>
      <c r="BB9" s="429">
        <v>1261</v>
      </c>
      <c r="BC9" s="429"/>
      <c r="BD9" s="429"/>
      <c r="BE9" s="429"/>
      <c r="BF9" s="429"/>
      <c r="BG9" s="429"/>
      <c r="BH9" s="429"/>
      <c r="BI9" s="107"/>
      <c r="BJ9" s="97"/>
      <c r="BK9" s="97"/>
      <c r="BL9" s="430">
        <f t="shared" ref="BL9:BL18" si="3">AR9-BB9</f>
        <v>-255</v>
      </c>
      <c r="BM9" s="430"/>
      <c r="BN9" s="430"/>
      <c r="BO9" s="430"/>
      <c r="BP9" s="430"/>
      <c r="BQ9" s="430"/>
      <c r="BR9" s="430"/>
      <c r="BS9" s="288"/>
      <c r="BT9" s="97"/>
      <c r="BU9" s="97"/>
    </row>
    <row r="10" spans="1:73" ht="13.5" customHeight="1" x14ac:dyDescent="0.15">
      <c r="A10" s="409" t="s">
        <v>269</v>
      </c>
      <c r="B10" s="409"/>
      <c r="C10" s="409"/>
      <c r="D10" s="409"/>
      <c r="E10" s="409"/>
      <c r="F10" s="409"/>
      <c r="G10" s="423" t="s">
        <v>9</v>
      </c>
      <c r="H10" s="423"/>
      <c r="I10" s="423"/>
      <c r="J10" s="423"/>
      <c r="K10" s="423"/>
      <c r="L10" s="423"/>
      <c r="M10" s="240"/>
      <c r="N10" s="410">
        <f t="shared" si="0"/>
        <v>4250</v>
      </c>
      <c r="O10" s="411"/>
      <c r="P10" s="411"/>
      <c r="Q10" s="411"/>
      <c r="R10" s="411"/>
      <c r="S10" s="411"/>
      <c r="T10" s="411"/>
      <c r="U10" s="411"/>
      <c r="V10" s="411"/>
      <c r="W10" s="411"/>
      <c r="X10" s="411">
        <f t="shared" si="1"/>
        <v>4825</v>
      </c>
      <c r="Y10" s="411"/>
      <c r="Z10" s="411"/>
      <c r="AA10" s="411"/>
      <c r="AB10" s="411"/>
      <c r="AC10" s="411"/>
      <c r="AD10" s="411"/>
      <c r="AE10" s="411"/>
      <c r="AF10" s="411"/>
      <c r="AG10" s="411"/>
      <c r="AH10" s="428">
        <f t="shared" si="2"/>
        <v>-575</v>
      </c>
      <c r="AI10" s="428"/>
      <c r="AJ10" s="428"/>
      <c r="AK10" s="428"/>
      <c r="AL10" s="428"/>
      <c r="AM10" s="428"/>
      <c r="AN10" s="428"/>
      <c r="AO10" s="289"/>
      <c r="AP10" s="97"/>
      <c r="AQ10" s="97"/>
      <c r="AR10" s="421">
        <v>977</v>
      </c>
      <c r="AS10" s="421"/>
      <c r="AT10" s="421"/>
      <c r="AU10" s="421"/>
      <c r="AV10" s="421"/>
      <c r="AW10" s="421"/>
      <c r="AX10" s="421"/>
      <c r="AY10" s="97"/>
      <c r="AZ10" s="97"/>
      <c r="BA10" s="97"/>
      <c r="BB10" s="421">
        <v>1286</v>
      </c>
      <c r="BC10" s="421"/>
      <c r="BD10" s="421"/>
      <c r="BE10" s="421"/>
      <c r="BF10" s="421"/>
      <c r="BG10" s="421"/>
      <c r="BH10" s="421"/>
      <c r="BI10" s="107"/>
      <c r="BJ10" s="97"/>
      <c r="BK10" s="97"/>
      <c r="BL10" s="422">
        <f t="shared" si="3"/>
        <v>-309</v>
      </c>
      <c r="BM10" s="422"/>
      <c r="BN10" s="422"/>
      <c r="BO10" s="422"/>
      <c r="BP10" s="422"/>
      <c r="BQ10" s="422"/>
      <c r="BR10" s="422"/>
      <c r="BS10" s="288"/>
      <c r="BT10" s="97"/>
      <c r="BU10" s="97"/>
    </row>
    <row r="11" spans="1:73" ht="13.5" customHeight="1" x14ac:dyDescent="0.15">
      <c r="A11" s="409" t="s">
        <v>275</v>
      </c>
      <c r="B11" s="409"/>
      <c r="C11" s="409"/>
      <c r="D11" s="409"/>
      <c r="E11" s="409"/>
      <c r="F11" s="409"/>
      <c r="G11" s="423" t="s">
        <v>9</v>
      </c>
      <c r="H11" s="423"/>
      <c r="I11" s="423"/>
      <c r="J11" s="423"/>
      <c r="K11" s="423"/>
      <c r="L11" s="423"/>
      <c r="M11" s="240"/>
      <c r="N11" s="410">
        <f t="shared" si="0"/>
        <v>4250</v>
      </c>
      <c r="O11" s="411"/>
      <c r="P11" s="411"/>
      <c r="Q11" s="411"/>
      <c r="R11" s="411"/>
      <c r="S11" s="411"/>
      <c r="T11" s="411"/>
      <c r="U11" s="411"/>
      <c r="V11" s="411"/>
      <c r="W11" s="411"/>
      <c r="X11" s="411">
        <f t="shared" si="1"/>
        <v>4753</v>
      </c>
      <c r="Y11" s="411"/>
      <c r="Z11" s="411"/>
      <c r="AA11" s="411"/>
      <c r="AB11" s="411"/>
      <c r="AC11" s="411"/>
      <c r="AD11" s="411"/>
      <c r="AE11" s="411"/>
      <c r="AF11" s="411"/>
      <c r="AG11" s="411"/>
      <c r="AH11" s="428">
        <f t="shared" si="2"/>
        <v>-503</v>
      </c>
      <c r="AI11" s="428"/>
      <c r="AJ11" s="428"/>
      <c r="AK11" s="428"/>
      <c r="AL11" s="428"/>
      <c r="AM11" s="428"/>
      <c r="AN11" s="428"/>
      <c r="AO11" s="289"/>
      <c r="AP11" s="97"/>
      <c r="AQ11" s="97"/>
      <c r="AR11" s="421">
        <v>972</v>
      </c>
      <c r="AS11" s="421"/>
      <c r="AT11" s="421"/>
      <c r="AU11" s="421"/>
      <c r="AV11" s="421"/>
      <c r="AW11" s="421"/>
      <c r="AX11" s="421"/>
      <c r="AY11" s="97"/>
      <c r="AZ11" s="97"/>
      <c r="BA11" s="97"/>
      <c r="BB11" s="421">
        <v>1400</v>
      </c>
      <c r="BC11" s="421"/>
      <c r="BD11" s="421"/>
      <c r="BE11" s="421"/>
      <c r="BF11" s="421"/>
      <c r="BG11" s="421"/>
      <c r="BH11" s="421"/>
      <c r="BI11" s="107"/>
      <c r="BJ11" s="97"/>
      <c r="BK11" s="97"/>
      <c r="BL11" s="422">
        <f t="shared" si="3"/>
        <v>-428</v>
      </c>
      <c r="BM11" s="422"/>
      <c r="BN11" s="422"/>
      <c r="BO11" s="422"/>
      <c r="BP11" s="422"/>
      <c r="BQ11" s="422"/>
      <c r="BR11" s="422"/>
      <c r="BS11" s="288"/>
      <c r="BT11" s="97"/>
      <c r="BU11" s="97"/>
    </row>
    <row r="12" spans="1:73" ht="13.5" customHeight="1" x14ac:dyDescent="0.15">
      <c r="A12" s="409" t="s">
        <v>405</v>
      </c>
      <c r="B12" s="409"/>
      <c r="C12" s="409"/>
      <c r="D12" s="409"/>
      <c r="E12" s="409"/>
      <c r="F12" s="409"/>
      <c r="G12" s="423" t="s">
        <v>9</v>
      </c>
      <c r="H12" s="423"/>
      <c r="I12" s="423"/>
      <c r="J12" s="423"/>
      <c r="K12" s="423"/>
      <c r="L12" s="423"/>
      <c r="M12" s="240"/>
      <c r="N12" s="410">
        <f t="shared" si="0"/>
        <v>4347</v>
      </c>
      <c r="O12" s="411"/>
      <c r="P12" s="411"/>
      <c r="Q12" s="411"/>
      <c r="R12" s="411"/>
      <c r="S12" s="411"/>
      <c r="T12" s="411"/>
      <c r="U12" s="411"/>
      <c r="V12" s="411"/>
      <c r="W12" s="411"/>
      <c r="X12" s="411">
        <f t="shared" si="1"/>
        <v>5119</v>
      </c>
      <c r="Y12" s="411"/>
      <c r="Z12" s="411"/>
      <c r="AA12" s="411"/>
      <c r="AB12" s="411"/>
      <c r="AC12" s="411"/>
      <c r="AD12" s="411"/>
      <c r="AE12" s="411"/>
      <c r="AF12" s="411"/>
      <c r="AG12" s="411"/>
      <c r="AH12" s="428">
        <f t="shared" si="2"/>
        <v>-772</v>
      </c>
      <c r="AI12" s="428"/>
      <c r="AJ12" s="428"/>
      <c r="AK12" s="428"/>
      <c r="AL12" s="428"/>
      <c r="AM12" s="428"/>
      <c r="AN12" s="428"/>
      <c r="AO12" s="289"/>
      <c r="AP12" s="97"/>
      <c r="AQ12" s="97"/>
      <c r="AR12" s="421">
        <v>906</v>
      </c>
      <c r="AS12" s="421"/>
      <c r="AT12" s="421"/>
      <c r="AU12" s="421"/>
      <c r="AV12" s="421"/>
      <c r="AW12" s="421"/>
      <c r="AX12" s="421"/>
      <c r="AY12" s="97"/>
      <c r="AZ12" s="97"/>
      <c r="BA12" s="97"/>
      <c r="BB12" s="421">
        <v>1409</v>
      </c>
      <c r="BC12" s="421"/>
      <c r="BD12" s="421"/>
      <c r="BE12" s="421"/>
      <c r="BF12" s="421"/>
      <c r="BG12" s="421"/>
      <c r="BH12" s="421"/>
      <c r="BI12" s="107"/>
      <c r="BJ12" s="97"/>
      <c r="BK12" s="97"/>
      <c r="BL12" s="422">
        <f t="shared" si="3"/>
        <v>-503</v>
      </c>
      <c r="BM12" s="422"/>
      <c r="BN12" s="422"/>
      <c r="BO12" s="422"/>
      <c r="BP12" s="422"/>
      <c r="BQ12" s="422"/>
      <c r="BR12" s="422"/>
      <c r="BS12" s="288"/>
      <c r="BT12" s="97"/>
      <c r="BU12" s="97"/>
    </row>
    <row r="13" spans="1:73" ht="13.5" customHeight="1" x14ac:dyDescent="0.15">
      <c r="A13" s="409" t="s">
        <v>404</v>
      </c>
      <c r="B13" s="409"/>
      <c r="C13" s="409"/>
      <c r="D13" s="409"/>
      <c r="E13" s="409"/>
      <c r="F13" s="409"/>
      <c r="G13" s="423" t="s">
        <v>9</v>
      </c>
      <c r="H13" s="423"/>
      <c r="I13" s="423"/>
      <c r="J13" s="423"/>
      <c r="K13" s="423"/>
      <c r="L13" s="423"/>
      <c r="M13" s="240"/>
      <c r="N13" s="410">
        <f t="shared" si="0"/>
        <v>4184</v>
      </c>
      <c r="O13" s="411"/>
      <c r="P13" s="411"/>
      <c r="Q13" s="411"/>
      <c r="R13" s="411"/>
      <c r="S13" s="411"/>
      <c r="T13" s="411"/>
      <c r="U13" s="411"/>
      <c r="V13" s="411"/>
      <c r="W13" s="411"/>
      <c r="X13" s="411">
        <f t="shared" si="1"/>
        <v>5069</v>
      </c>
      <c r="Y13" s="411"/>
      <c r="Z13" s="411"/>
      <c r="AA13" s="411"/>
      <c r="AB13" s="411"/>
      <c r="AC13" s="411"/>
      <c r="AD13" s="411"/>
      <c r="AE13" s="411"/>
      <c r="AF13" s="411"/>
      <c r="AG13" s="411"/>
      <c r="AH13" s="428">
        <f t="shared" si="2"/>
        <v>-885</v>
      </c>
      <c r="AI13" s="428"/>
      <c r="AJ13" s="428"/>
      <c r="AK13" s="428"/>
      <c r="AL13" s="428"/>
      <c r="AM13" s="428"/>
      <c r="AN13" s="428"/>
      <c r="AO13" s="289"/>
      <c r="AP13" s="97"/>
      <c r="AQ13" s="97"/>
      <c r="AR13" s="421">
        <v>851</v>
      </c>
      <c r="AS13" s="421"/>
      <c r="AT13" s="421"/>
      <c r="AU13" s="421"/>
      <c r="AV13" s="421"/>
      <c r="AW13" s="421"/>
      <c r="AX13" s="421"/>
      <c r="AY13" s="97"/>
      <c r="AZ13" s="97"/>
      <c r="BA13" s="97"/>
      <c r="BB13" s="421">
        <v>1466</v>
      </c>
      <c r="BC13" s="421"/>
      <c r="BD13" s="421"/>
      <c r="BE13" s="421"/>
      <c r="BF13" s="421"/>
      <c r="BG13" s="421"/>
      <c r="BH13" s="421"/>
      <c r="BI13" s="107"/>
      <c r="BJ13" s="97"/>
      <c r="BK13" s="97"/>
      <c r="BL13" s="422">
        <f t="shared" si="3"/>
        <v>-615</v>
      </c>
      <c r="BM13" s="422"/>
      <c r="BN13" s="422"/>
      <c r="BO13" s="422"/>
      <c r="BP13" s="422"/>
      <c r="BQ13" s="422"/>
      <c r="BR13" s="422"/>
      <c r="BS13" s="288"/>
      <c r="BT13" s="97"/>
      <c r="BU13" s="97"/>
    </row>
    <row r="14" spans="1:73" ht="13.5" customHeight="1" x14ac:dyDescent="0.15">
      <c r="A14" s="409" t="s">
        <v>409</v>
      </c>
      <c r="B14" s="409"/>
      <c r="C14" s="409"/>
      <c r="D14" s="409"/>
      <c r="E14" s="409"/>
      <c r="F14" s="409"/>
      <c r="G14" s="423" t="s">
        <v>9</v>
      </c>
      <c r="H14" s="423"/>
      <c r="I14" s="423"/>
      <c r="J14" s="423"/>
      <c r="K14" s="423"/>
      <c r="L14" s="423"/>
      <c r="M14" s="240"/>
      <c r="N14" s="410">
        <f t="shared" si="0"/>
        <v>4193</v>
      </c>
      <c r="O14" s="411"/>
      <c r="P14" s="411"/>
      <c r="Q14" s="411"/>
      <c r="R14" s="411"/>
      <c r="S14" s="411"/>
      <c r="T14" s="411"/>
      <c r="U14" s="411"/>
      <c r="V14" s="411"/>
      <c r="W14" s="411"/>
      <c r="X14" s="411">
        <f t="shared" si="1"/>
        <v>5049</v>
      </c>
      <c r="Y14" s="411"/>
      <c r="Z14" s="411"/>
      <c r="AA14" s="411"/>
      <c r="AB14" s="411"/>
      <c r="AC14" s="411"/>
      <c r="AD14" s="411"/>
      <c r="AE14" s="411"/>
      <c r="AF14" s="411"/>
      <c r="AG14" s="411"/>
      <c r="AH14" s="428">
        <f t="shared" si="2"/>
        <v>-856</v>
      </c>
      <c r="AI14" s="428"/>
      <c r="AJ14" s="428"/>
      <c r="AK14" s="428"/>
      <c r="AL14" s="428"/>
      <c r="AM14" s="428"/>
      <c r="AN14" s="428"/>
      <c r="AO14" s="289"/>
      <c r="AP14" s="97"/>
      <c r="AQ14" s="97"/>
      <c r="AR14" s="421">
        <v>818</v>
      </c>
      <c r="AS14" s="421"/>
      <c r="AT14" s="421"/>
      <c r="AU14" s="421"/>
      <c r="AV14" s="421"/>
      <c r="AW14" s="421"/>
      <c r="AX14" s="421"/>
      <c r="AY14" s="97"/>
      <c r="AZ14" s="97"/>
      <c r="BA14" s="97"/>
      <c r="BB14" s="421">
        <v>1475</v>
      </c>
      <c r="BC14" s="421"/>
      <c r="BD14" s="421"/>
      <c r="BE14" s="421"/>
      <c r="BF14" s="421"/>
      <c r="BG14" s="421"/>
      <c r="BH14" s="421"/>
      <c r="BI14" s="107"/>
      <c r="BJ14" s="97"/>
      <c r="BK14" s="97"/>
      <c r="BL14" s="422">
        <f t="shared" si="3"/>
        <v>-657</v>
      </c>
      <c r="BM14" s="422"/>
      <c r="BN14" s="422"/>
      <c r="BO14" s="422"/>
      <c r="BP14" s="422"/>
      <c r="BQ14" s="422"/>
      <c r="BR14" s="422"/>
      <c r="BS14" s="288"/>
      <c r="BT14" s="97"/>
      <c r="BU14" s="97"/>
    </row>
    <row r="15" spans="1:73" ht="13.5" customHeight="1" x14ac:dyDescent="0.15">
      <c r="A15" s="409" t="s">
        <v>407</v>
      </c>
      <c r="B15" s="409"/>
      <c r="C15" s="409"/>
      <c r="D15" s="409"/>
      <c r="E15" s="409"/>
      <c r="F15" s="409"/>
      <c r="G15" s="423" t="s">
        <v>9</v>
      </c>
      <c r="H15" s="423"/>
      <c r="I15" s="423"/>
      <c r="J15" s="423"/>
      <c r="K15" s="423"/>
      <c r="L15" s="423"/>
      <c r="M15" s="240"/>
      <c r="N15" s="410">
        <f t="shared" si="0"/>
        <v>3896</v>
      </c>
      <c r="O15" s="411"/>
      <c r="P15" s="411"/>
      <c r="Q15" s="411"/>
      <c r="R15" s="411"/>
      <c r="S15" s="411"/>
      <c r="T15" s="411"/>
      <c r="U15" s="411"/>
      <c r="V15" s="411"/>
      <c r="W15" s="411"/>
      <c r="X15" s="411">
        <f t="shared" si="1"/>
        <v>4924</v>
      </c>
      <c r="Y15" s="411"/>
      <c r="Z15" s="411"/>
      <c r="AA15" s="411"/>
      <c r="AB15" s="411"/>
      <c r="AC15" s="411"/>
      <c r="AD15" s="411"/>
      <c r="AE15" s="411"/>
      <c r="AF15" s="411"/>
      <c r="AG15" s="411"/>
      <c r="AH15" s="427">
        <f t="shared" si="2"/>
        <v>-1028</v>
      </c>
      <c r="AI15" s="427"/>
      <c r="AJ15" s="427"/>
      <c r="AK15" s="427"/>
      <c r="AL15" s="427"/>
      <c r="AM15" s="427"/>
      <c r="AN15" s="427"/>
      <c r="AO15" s="289"/>
      <c r="AP15" s="97"/>
      <c r="AQ15" s="97"/>
      <c r="AR15" s="421">
        <v>719</v>
      </c>
      <c r="AS15" s="421"/>
      <c r="AT15" s="421"/>
      <c r="AU15" s="421"/>
      <c r="AV15" s="421"/>
      <c r="AW15" s="421"/>
      <c r="AX15" s="421"/>
      <c r="AY15" s="97"/>
      <c r="AZ15" s="97"/>
      <c r="BA15" s="97"/>
      <c r="BB15" s="421">
        <v>1483</v>
      </c>
      <c r="BC15" s="421"/>
      <c r="BD15" s="421"/>
      <c r="BE15" s="421"/>
      <c r="BF15" s="421"/>
      <c r="BG15" s="421"/>
      <c r="BH15" s="421"/>
      <c r="BI15" s="107"/>
      <c r="BJ15" s="97"/>
      <c r="BK15" s="97"/>
      <c r="BL15" s="422">
        <f t="shared" si="3"/>
        <v>-764</v>
      </c>
      <c r="BM15" s="422"/>
      <c r="BN15" s="422"/>
      <c r="BO15" s="422"/>
      <c r="BP15" s="422"/>
      <c r="BQ15" s="422"/>
      <c r="BR15" s="422"/>
      <c r="BS15" s="288"/>
      <c r="BT15" s="97"/>
      <c r="BU15" s="97"/>
    </row>
    <row r="16" spans="1:73" ht="13.5" customHeight="1" x14ac:dyDescent="0.15">
      <c r="A16" s="409" t="s">
        <v>413</v>
      </c>
      <c r="B16" s="409"/>
      <c r="C16" s="409"/>
      <c r="D16" s="409"/>
      <c r="E16" s="409"/>
      <c r="F16" s="409"/>
      <c r="G16" s="423" t="s">
        <v>9</v>
      </c>
      <c r="H16" s="423"/>
      <c r="I16" s="423"/>
      <c r="J16" s="423"/>
      <c r="K16" s="423"/>
      <c r="L16" s="423"/>
      <c r="M16" s="240"/>
      <c r="N16" s="410">
        <f t="shared" si="0"/>
        <v>3795</v>
      </c>
      <c r="O16" s="411"/>
      <c r="P16" s="411"/>
      <c r="Q16" s="411"/>
      <c r="R16" s="411"/>
      <c r="S16" s="411"/>
      <c r="T16" s="411"/>
      <c r="U16" s="411"/>
      <c r="V16" s="411"/>
      <c r="W16" s="411"/>
      <c r="X16" s="411">
        <f t="shared" si="1"/>
        <v>4788</v>
      </c>
      <c r="Y16" s="411"/>
      <c r="Z16" s="411"/>
      <c r="AA16" s="411"/>
      <c r="AB16" s="411"/>
      <c r="AC16" s="411"/>
      <c r="AD16" s="411"/>
      <c r="AE16" s="411"/>
      <c r="AF16" s="411"/>
      <c r="AG16" s="411"/>
      <c r="AH16" s="422">
        <f t="shared" si="2"/>
        <v>-993</v>
      </c>
      <c r="AI16" s="422"/>
      <c r="AJ16" s="422"/>
      <c r="AK16" s="422"/>
      <c r="AL16" s="422"/>
      <c r="AM16" s="422"/>
      <c r="AN16" s="422"/>
      <c r="AO16" s="289"/>
      <c r="AP16" s="97"/>
      <c r="AQ16" s="97"/>
      <c r="AR16" s="421">
        <v>697</v>
      </c>
      <c r="AS16" s="421"/>
      <c r="AT16" s="421"/>
      <c r="AU16" s="421"/>
      <c r="AV16" s="421"/>
      <c r="AW16" s="421"/>
      <c r="AX16" s="421"/>
      <c r="AY16" s="97"/>
      <c r="AZ16" s="97"/>
      <c r="BA16" s="97"/>
      <c r="BB16" s="421">
        <v>1437</v>
      </c>
      <c r="BC16" s="421"/>
      <c r="BD16" s="421"/>
      <c r="BE16" s="421"/>
      <c r="BF16" s="421"/>
      <c r="BG16" s="421"/>
      <c r="BH16" s="421"/>
      <c r="BI16" s="107"/>
      <c r="BJ16" s="97"/>
      <c r="BK16" s="97"/>
      <c r="BL16" s="422">
        <f t="shared" si="3"/>
        <v>-740</v>
      </c>
      <c r="BM16" s="422"/>
      <c r="BN16" s="422"/>
      <c r="BO16" s="422"/>
      <c r="BP16" s="422"/>
      <c r="BQ16" s="422"/>
      <c r="BR16" s="422"/>
      <c r="BS16" s="288"/>
      <c r="BT16" s="97"/>
      <c r="BU16" s="97"/>
    </row>
    <row r="17" spans="1:73" ht="13.5" customHeight="1" x14ac:dyDescent="0.15">
      <c r="A17" s="409" t="s">
        <v>417</v>
      </c>
      <c r="B17" s="409"/>
      <c r="C17" s="409"/>
      <c r="D17" s="409"/>
      <c r="E17" s="409"/>
      <c r="F17" s="409"/>
      <c r="G17" s="423" t="s">
        <v>9</v>
      </c>
      <c r="H17" s="423"/>
      <c r="I17" s="423"/>
      <c r="J17" s="423"/>
      <c r="K17" s="423"/>
      <c r="L17" s="423"/>
      <c r="M17" s="240"/>
      <c r="N17" s="410">
        <f t="shared" si="0"/>
        <v>3691</v>
      </c>
      <c r="O17" s="411"/>
      <c r="P17" s="411"/>
      <c r="Q17" s="411"/>
      <c r="R17" s="411"/>
      <c r="S17" s="411"/>
      <c r="T17" s="411"/>
      <c r="U17" s="411"/>
      <c r="V17" s="411"/>
      <c r="W17" s="411"/>
      <c r="X17" s="411">
        <f t="shared" si="1"/>
        <v>5002</v>
      </c>
      <c r="Y17" s="411"/>
      <c r="Z17" s="411"/>
      <c r="AA17" s="411"/>
      <c r="AB17" s="411"/>
      <c r="AC17" s="411"/>
      <c r="AD17" s="411"/>
      <c r="AE17" s="411"/>
      <c r="AF17" s="411"/>
      <c r="AG17" s="411"/>
      <c r="AH17" s="427">
        <f t="shared" si="2"/>
        <v>-1311</v>
      </c>
      <c r="AI17" s="427"/>
      <c r="AJ17" s="427"/>
      <c r="AK17" s="427"/>
      <c r="AL17" s="427"/>
      <c r="AM17" s="427"/>
      <c r="AN17" s="427"/>
      <c r="AO17" s="289"/>
      <c r="AP17" s="97"/>
      <c r="AQ17" s="97"/>
      <c r="AR17" s="421">
        <v>665</v>
      </c>
      <c r="AS17" s="421"/>
      <c r="AT17" s="421"/>
      <c r="AU17" s="421"/>
      <c r="AV17" s="421"/>
      <c r="AW17" s="421"/>
      <c r="AX17" s="421"/>
      <c r="AY17" s="97"/>
      <c r="AZ17" s="97"/>
      <c r="BA17" s="97"/>
      <c r="BB17" s="421">
        <v>1620</v>
      </c>
      <c r="BC17" s="421"/>
      <c r="BD17" s="421"/>
      <c r="BE17" s="421"/>
      <c r="BF17" s="421"/>
      <c r="BG17" s="421"/>
      <c r="BH17" s="421"/>
      <c r="BI17" s="107"/>
      <c r="BJ17" s="97"/>
      <c r="BK17" s="97"/>
      <c r="BL17" s="422">
        <f t="shared" si="3"/>
        <v>-955</v>
      </c>
      <c r="BM17" s="422"/>
      <c r="BN17" s="422"/>
      <c r="BO17" s="422"/>
      <c r="BP17" s="422"/>
      <c r="BQ17" s="422"/>
      <c r="BR17" s="422"/>
      <c r="BS17" s="288"/>
      <c r="BT17" s="97"/>
      <c r="BU17" s="97"/>
    </row>
    <row r="18" spans="1:73" ht="13.5" customHeight="1" x14ac:dyDescent="0.15">
      <c r="A18" s="550" t="s">
        <v>419</v>
      </c>
      <c r="B18" s="550"/>
      <c r="C18" s="550"/>
      <c r="D18" s="550"/>
      <c r="E18" s="550"/>
      <c r="F18" s="550"/>
      <c r="G18" s="551" t="s">
        <v>9</v>
      </c>
      <c r="H18" s="551"/>
      <c r="I18" s="551"/>
      <c r="J18" s="551"/>
      <c r="K18" s="551"/>
      <c r="L18" s="551"/>
      <c r="M18" s="552"/>
      <c r="N18" s="553">
        <v>3718</v>
      </c>
      <c r="O18" s="554"/>
      <c r="P18" s="554"/>
      <c r="Q18" s="554"/>
      <c r="R18" s="554"/>
      <c r="S18" s="554"/>
      <c r="T18" s="554"/>
      <c r="U18" s="554"/>
      <c r="V18" s="554"/>
      <c r="W18" s="554"/>
      <c r="X18" s="554">
        <v>5097</v>
      </c>
      <c r="Y18" s="554"/>
      <c r="Z18" s="554"/>
      <c r="AA18" s="554"/>
      <c r="AB18" s="554"/>
      <c r="AC18" s="554"/>
      <c r="AD18" s="554"/>
      <c r="AE18" s="554"/>
      <c r="AF18" s="554"/>
      <c r="AG18" s="554"/>
      <c r="AH18" s="555">
        <f t="shared" si="2"/>
        <v>-1379</v>
      </c>
      <c r="AI18" s="555"/>
      <c r="AJ18" s="555"/>
      <c r="AK18" s="555"/>
      <c r="AL18" s="555"/>
      <c r="AM18" s="555"/>
      <c r="AN18" s="555"/>
      <c r="AO18" s="556"/>
      <c r="AP18" s="96"/>
      <c r="AQ18" s="96"/>
      <c r="AR18" s="557">
        <v>600</v>
      </c>
      <c r="AS18" s="557"/>
      <c r="AT18" s="557"/>
      <c r="AU18" s="557"/>
      <c r="AV18" s="557"/>
      <c r="AW18" s="557"/>
      <c r="AX18" s="557"/>
      <c r="AY18" s="96"/>
      <c r="AZ18" s="96"/>
      <c r="BA18" s="96"/>
      <c r="BB18" s="557">
        <v>1695</v>
      </c>
      <c r="BC18" s="557"/>
      <c r="BD18" s="557"/>
      <c r="BE18" s="557"/>
      <c r="BF18" s="557"/>
      <c r="BG18" s="557"/>
      <c r="BH18" s="557"/>
      <c r="BI18" s="558"/>
      <c r="BJ18" s="96"/>
      <c r="BK18" s="96"/>
      <c r="BL18" s="559">
        <f t="shared" si="3"/>
        <v>-1095</v>
      </c>
      <c r="BM18" s="559"/>
      <c r="BN18" s="559"/>
      <c r="BO18" s="559"/>
      <c r="BP18" s="559"/>
      <c r="BQ18" s="559"/>
      <c r="BR18" s="559"/>
      <c r="BS18" s="292"/>
      <c r="BT18" s="96"/>
      <c r="BU18" s="97"/>
    </row>
    <row r="19" spans="1:73" s="241" customFormat="1" ht="13.5" customHeight="1" x14ac:dyDescent="0.15">
      <c r="A19" s="102"/>
      <c r="B19" s="102"/>
      <c r="C19" s="102"/>
      <c r="D19" s="102"/>
      <c r="E19" s="102"/>
      <c r="F19" s="102"/>
      <c r="G19" s="287"/>
      <c r="H19" s="287"/>
      <c r="I19" s="287"/>
      <c r="J19" s="287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269"/>
      <c r="BD19" s="269"/>
      <c r="BE19" s="269"/>
      <c r="BF19" s="269"/>
      <c r="BG19" s="100"/>
      <c r="BH19" s="100"/>
      <c r="BI19" s="100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0"/>
      <c r="BU19" s="134"/>
    </row>
    <row r="20" spans="1:73" ht="13.5" customHeight="1" x14ac:dyDescent="0.15">
      <c r="A20" s="433" t="s">
        <v>285</v>
      </c>
      <c r="B20" s="433"/>
      <c r="C20" s="433"/>
      <c r="D20" s="433"/>
      <c r="E20" s="433"/>
      <c r="F20" s="433"/>
      <c r="G20" s="433"/>
      <c r="H20" s="433"/>
      <c r="I20" s="433"/>
      <c r="J20" s="433"/>
      <c r="K20" s="433"/>
      <c r="L20" s="433"/>
      <c r="M20" s="434"/>
      <c r="N20" s="437" t="s">
        <v>245</v>
      </c>
      <c r="O20" s="438"/>
      <c r="P20" s="438"/>
      <c r="Q20" s="438"/>
      <c r="R20" s="438"/>
      <c r="S20" s="438"/>
      <c r="T20" s="438"/>
      <c r="U20" s="438"/>
      <c r="V20" s="438"/>
      <c r="W20" s="438"/>
      <c r="X20" s="438"/>
      <c r="Y20" s="438"/>
      <c r="Z20" s="438"/>
      <c r="AA20" s="438"/>
      <c r="AB20" s="438"/>
      <c r="AC20" s="438"/>
      <c r="AD20" s="438"/>
      <c r="AE20" s="438"/>
      <c r="AF20" s="438"/>
      <c r="AG20" s="438"/>
      <c r="AH20" s="438"/>
      <c r="AI20" s="438"/>
      <c r="AJ20" s="438"/>
      <c r="AK20" s="438"/>
      <c r="AL20" s="438"/>
      <c r="AM20" s="438"/>
      <c r="AN20" s="438"/>
      <c r="AO20" s="438"/>
      <c r="AP20" s="438"/>
      <c r="AQ20" s="438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</row>
    <row r="21" spans="1:73" ht="13.5" customHeight="1" x14ac:dyDescent="0.15">
      <c r="A21" s="435"/>
      <c r="B21" s="435"/>
      <c r="C21" s="435"/>
      <c r="D21" s="435"/>
      <c r="E21" s="435"/>
      <c r="F21" s="435"/>
      <c r="G21" s="435"/>
      <c r="H21" s="435"/>
      <c r="I21" s="435"/>
      <c r="J21" s="435"/>
      <c r="K21" s="435"/>
      <c r="L21" s="435"/>
      <c r="M21" s="436"/>
      <c r="N21" s="443" t="s">
        <v>289</v>
      </c>
      <c r="O21" s="444"/>
      <c r="P21" s="444"/>
      <c r="Q21" s="444"/>
      <c r="R21" s="444"/>
      <c r="S21" s="444"/>
      <c r="T21" s="444"/>
      <c r="U21" s="444"/>
      <c r="V21" s="444"/>
      <c r="W21" s="445"/>
      <c r="X21" s="443" t="s">
        <v>290</v>
      </c>
      <c r="Y21" s="444"/>
      <c r="Z21" s="444"/>
      <c r="AA21" s="444"/>
      <c r="AB21" s="444"/>
      <c r="AC21" s="444"/>
      <c r="AD21" s="444"/>
      <c r="AE21" s="444"/>
      <c r="AF21" s="444"/>
      <c r="AG21" s="445"/>
      <c r="AH21" s="443" t="s">
        <v>288</v>
      </c>
      <c r="AI21" s="444"/>
      <c r="AJ21" s="444"/>
      <c r="AK21" s="444"/>
      <c r="AL21" s="444"/>
      <c r="AM21" s="444"/>
      <c r="AN21" s="444"/>
      <c r="AO21" s="444"/>
      <c r="AP21" s="444"/>
      <c r="AQ21" s="444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4"/>
    </row>
    <row r="22" spans="1:73" ht="13.5" customHeight="1" x14ac:dyDescent="0.15">
      <c r="A22" s="416" t="s">
        <v>425</v>
      </c>
      <c r="B22" s="416"/>
      <c r="C22" s="416"/>
      <c r="D22" s="416"/>
      <c r="E22" s="416"/>
      <c r="F22" s="416"/>
      <c r="G22" s="424" t="s">
        <v>9</v>
      </c>
      <c r="H22" s="424"/>
      <c r="I22" s="424"/>
      <c r="J22" s="424"/>
      <c r="K22" s="424"/>
      <c r="L22" s="424"/>
      <c r="M22" s="240"/>
      <c r="N22" s="425">
        <v>3403</v>
      </c>
      <c r="O22" s="426"/>
      <c r="P22" s="426"/>
      <c r="Q22" s="426"/>
      <c r="R22" s="426"/>
      <c r="S22" s="426"/>
      <c r="T22" s="426"/>
      <c r="U22" s="426"/>
      <c r="V22" s="426"/>
      <c r="W22" s="426"/>
      <c r="X22" s="426">
        <v>3629</v>
      </c>
      <c r="Y22" s="426"/>
      <c r="Z22" s="426"/>
      <c r="AA22" s="426"/>
      <c r="AB22" s="426"/>
      <c r="AC22" s="426"/>
      <c r="AD22" s="426"/>
      <c r="AE22" s="426"/>
      <c r="AF22" s="426"/>
      <c r="AG22" s="426"/>
      <c r="AH22" s="430">
        <f t="shared" ref="AH22:AH31" si="4">N22-X22</f>
        <v>-226</v>
      </c>
      <c r="AI22" s="430"/>
      <c r="AJ22" s="430"/>
      <c r="AK22" s="430"/>
      <c r="AL22" s="430"/>
      <c r="AM22" s="430"/>
      <c r="AN22" s="430"/>
      <c r="AO22" s="107"/>
      <c r="AP22" s="97"/>
      <c r="AQ22" s="97"/>
      <c r="AR22" s="112"/>
      <c r="AS22" s="111"/>
      <c r="AT22" s="111"/>
      <c r="AU22" s="111"/>
      <c r="AV22" s="111"/>
      <c r="AW22" s="111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1"/>
      <c r="BU22" s="111"/>
    </row>
    <row r="23" spans="1:73" ht="13.5" customHeight="1" x14ac:dyDescent="0.15">
      <c r="A23" s="409" t="s">
        <v>269</v>
      </c>
      <c r="B23" s="409"/>
      <c r="C23" s="409"/>
      <c r="D23" s="409"/>
      <c r="E23" s="409"/>
      <c r="F23" s="409"/>
      <c r="G23" s="423" t="s">
        <v>9</v>
      </c>
      <c r="H23" s="423"/>
      <c r="I23" s="423"/>
      <c r="J23" s="423"/>
      <c r="K23" s="423"/>
      <c r="L23" s="423"/>
      <c r="M23" s="240"/>
      <c r="N23" s="410">
        <v>3273</v>
      </c>
      <c r="O23" s="411"/>
      <c r="P23" s="411"/>
      <c r="Q23" s="411"/>
      <c r="R23" s="411"/>
      <c r="S23" s="411"/>
      <c r="T23" s="411"/>
      <c r="U23" s="411"/>
      <c r="V23" s="411"/>
      <c r="W23" s="411"/>
      <c r="X23" s="411">
        <v>3539</v>
      </c>
      <c r="Y23" s="411"/>
      <c r="Z23" s="411"/>
      <c r="AA23" s="411"/>
      <c r="AB23" s="411"/>
      <c r="AC23" s="411"/>
      <c r="AD23" s="411"/>
      <c r="AE23" s="411"/>
      <c r="AF23" s="411"/>
      <c r="AG23" s="411"/>
      <c r="AH23" s="422">
        <f t="shared" si="4"/>
        <v>-266</v>
      </c>
      <c r="AI23" s="422"/>
      <c r="AJ23" s="422"/>
      <c r="AK23" s="422"/>
      <c r="AL23" s="422"/>
      <c r="AM23" s="422"/>
      <c r="AN23" s="422"/>
      <c r="AO23" s="288"/>
      <c r="AP23" s="97"/>
      <c r="AQ23" s="97"/>
      <c r="AR23" s="112"/>
      <c r="AS23" s="111"/>
      <c r="AT23" s="111"/>
      <c r="AU23" s="111"/>
      <c r="AV23" s="111"/>
      <c r="AW23" s="111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1"/>
      <c r="BU23" s="111"/>
    </row>
    <row r="24" spans="1:73" ht="13.5" customHeight="1" x14ac:dyDescent="0.15">
      <c r="A24" s="409" t="s">
        <v>275</v>
      </c>
      <c r="B24" s="409"/>
      <c r="C24" s="409"/>
      <c r="D24" s="409"/>
      <c r="E24" s="409"/>
      <c r="F24" s="409"/>
      <c r="G24" s="423" t="s">
        <v>9</v>
      </c>
      <c r="H24" s="423"/>
      <c r="I24" s="423"/>
      <c r="J24" s="423"/>
      <c r="K24" s="423"/>
      <c r="L24" s="423"/>
      <c r="M24" s="240"/>
      <c r="N24" s="410">
        <v>3278</v>
      </c>
      <c r="O24" s="411"/>
      <c r="P24" s="411"/>
      <c r="Q24" s="411"/>
      <c r="R24" s="411"/>
      <c r="S24" s="411"/>
      <c r="T24" s="411"/>
      <c r="U24" s="411"/>
      <c r="V24" s="411"/>
      <c r="W24" s="411"/>
      <c r="X24" s="411">
        <v>3353</v>
      </c>
      <c r="Y24" s="411"/>
      <c r="Z24" s="411"/>
      <c r="AA24" s="411"/>
      <c r="AB24" s="411"/>
      <c r="AC24" s="411"/>
      <c r="AD24" s="411"/>
      <c r="AE24" s="411"/>
      <c r="AF24" s="411"/>
      <c r="AG24" s="411"/>
      <c r="AH24" s="422">
        <f t="shared" si="4"/>
        <v>-75</v>
      </c>
      <c r="AI24" s="422"/>
      <c r="AJ24" s="422"/>
      <c r="AK24" s="422"/>
      <c r="AL24" s="422"/>
      <c r="AM24" s="422"/>
      <c r="AN24" s="422"/>
      <c r="AO24" s="288"/>
      <c r="AP24" s="97"/>
      <c r="AQ24" s="97"/>
      <c r="AR24" s="112"/>
      <c r="AS24" s="111"/>
      <c r="AT24" s="111"/>
      <c r="AU24" s="111"/>
      <c r="AV24" s="111"/>
      <c r="AW24" s="111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1"/>
      <c r="BU24" s="111"/>
    </row>
    <row r="25" spans="1:73" ht="13.5" customHeight="1" x14ac:dyDescent="0.15">
      <c r="A25" s="409" t="s">
        <v>405</v>
      </c>
      <c r="B25" s="409"/>
      <c r="C25" s="409"/>
      <c r="D25" s="409"/>
      <c r="E25" s="409"/>
      <c r="F25" s="409"/>
      <c r="G25" s="423" t="s">
        <v>9</v>
      </c>
      <c r="H25" s="423"/>
      <c r="I25" s="423"/>
      <c r="J25" s="423"/>
      <c r="K25" s="423"/>
      <c r="L25" s="423"/>
      <c r="M25" s="240"/>
      <c r="N25" s="410">
        <v>3441</v>
      </c>
      <c r="O25" s="411"/>
      <c r="P25" s="411"/>
      <c r="Q25" s="411"/>
      <c r="R25" s="411"/>
      <c r="S25" s="411"/>
      <c r="T25" s="411"/>
      <c r="U25" s="411"/>
      <c r="V25" s="411"/>
      <c r="W25" s="411"/>
      <c r="X25" s="411">
        <v>3710</v>
      </c>
      <c r="Y25" s="411"/>
      <c r="Z25" s="411"/>
      <c r="AA25" s="411"/>
      <c r="AB25" s="411"/>
      <c r="AC25" s="411"/>
      <c r="AD25" s="411"/>
      <c r="AE25" s="411"/>
      <c r="AF25" s="411"/>
      <c r="AG25" s="411"/>
      <c r="AH25" s="422">
        <f t="shared" si="4"/>
        <v>-269</v>
      </c>
      <c r="AI25" s="422"/>
      <c r="AJ25" s="422"/>
      <c r="AK25" s="422"/>
      <c r="AL25" s="422"/>
      <c r="AM25" s="422"/>
      <c r="AN25" s="422"/>
      <c r="AO25" s="288"/>
      <c r="AP25" s="97"/>
      <c r="AQ25" s="97"/>
      <c r="AR25" s="112"/>
      <c r="AS25" s="111"/>
      <c r="AT25" s="111"/>
      <c r="AU25" s="111"/>
      <c r="AV25" s="111"/>
      <c r="AW25" s="111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1"/>
      <c r="BU25" s="111"/>
    </row>
    <row r="26" spans="1:73" ht="13.5" customHeight="1" x14ac:dyDescent="0.15">
      <c r="A26" s="409" t="s">
        <v>404</v>
      </c>
      <c r="B26" s="409"/>
      <c r="C26" s="409"/>
      <c r="D26" s="409"/>
      <c r="E26" s="409"/>
      <c r="F26" s="409"/>
      <c r="G26" s="423" t="s">
        <v>9</v>
      </c>
      <c r="H26" s="423"/>
      <c r="I26" s="423"/>
      <c r="J26" s="423"/>
      <c r="K26" s="423"/>
      <c r="L26" s="423"/>
      <c r="M26" s="240"/>
      <c r="N26" s="410">
        <v>3333</v>
      </c>
      <c r="O26" s="411"/>
      <c r="P26" s="411"/>
      <c r="Q26" s="411"/>
      <c r="R26" s="411"/>
      <c r="S26" s="411"/>
      <c r="T26" s="411"/>
      <c r="U26" s="411"/>
      <c r="V26" s="411"/>
      <c r="W26" s="411"/>
      <c r="X26" s="411">
        <v>3603</v>
      </c>
      <c r="Y26" s="411"/>
      <c r="Z26" s="411"/>
      <c r="AA26" s="411"/>
      <c r="AB26" s="411"/>
      <c r="AC26" s="411"/>
      <c r="AD26" s="411"/>
      <c r="AE26" s="411"/>
      <c r="AF26" s="411"/>
      <c r="AG26" s="411"/>
      <c r="AH26" s="422">
        <f t="shared" si="4"/>
        <v>-270</v>
      </c>
      <c r="AI26" s="422"/>
      <c r="AJ26" s="422"/>
      <c r="AK26" s="422"/>
      <c r="AL26" s="422"/>
      <c r="AM26" s="422"/>
      <c r="AN26" s="422"/>
      <c r="AO26" s="288"/>
      <c r="AP26" s="97"/>
      <c r="AQ26" s="97"/>
      <c r="AR26" s="112"/>
      <c r="AS26" s="111"/>
      <c r="AT26" s="111"/>
      <c r="AU26" s="111"/>
      <c r="AV26" s="111"/>
      <c r="AW26" s="111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1"/>
      <c r="BU26" s="111"/>
    </row>
    <row r="27" spans="1:73" ht="13.5" customHeight="1" x14ac:dyDescent="0.15">
      <c r="A27" s="409" t="s">
        <v>409</v>
      </c>
      <c r="B27" s="409"/>
      <c r="C27" s="409"/>
      <c r="D27" s="409"/>
      <c r="E27" s="409"/>
      <c r="F27" s="409"/>
      <c r="G27" s="423" t="s">
        <v>9</v>
      </c>
      <c r="H27" s="423"/>
      <c r="I27" s="423"/>
      <c r="J27" s="423"/>
      <c r="K27" s="423"/>
      <c r="L27" s="423"/>
      <c r="M27" s="240"/>
      <c r="N27" s="410">
        <v>3375</v>
      </c>
      <c r="O27" s="411"/>
      <c r="P27" s="411"/>
      <c r="Q27" s="411"/>
      <c r="R27" s="411"/>
      <c r="S27" s="411"/>
      <c r="T27" s="411"/>
      <c r="U27" s="411"/>
      <c r="V27" s="411"/>
      <c r="W27" s="411"/>
      <c r="X27" s="411">
        <v>3574</v>
      </c>
      <c r="Y27" s="411"/>
      <c r="Z27" s="411"/>
      <c r="AA27" s="411"/>
      <c r="AB27" s="411"/>
      <c r="AC27" s="411"/>
      <c r="AD27" s="411"/>
      <c r="AE27" s="411"/>
      <c r="AF27" s="411"/>
      <c r="AG27" s="411"/>
      <c r="AH27" s="422">
        <f t="shared" si="4"/>
        <v>-199</v>
      </c>
      <c r="AI27" s="422"/>
      <c r="AJ27" s="422"/>
      <c r="AK27" s="422"/>
      <c r="AL27" s="422"/>
      <c r="AM27" s="422"/>
      <c r="AN27" s="422"/>
      <c r="AO27" s="288"/>
      <c r="AP27" s="97"/>
      <c r="AQ27" s="97"/>
      <c r="AR27" s="112"/>
      <c r="AS27" s="111"/>
      <c r="AT27" s="111"/>
      <c r="AU27" s="111"/>
      <c r="AV27" s="111"/>
      <c r="AW27" s="111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1"/>
      <c r="BU27" s="111"/>
    </row>
    <row r="28" spans="1:73" ht="13.5" customHeight="1" x14ac:dyDescent="0.15">
      <c r="A28" s="409" t="s">
        <v>407</v>
      </c>
      <c r="B28" s="409"/>
      <c r="C28" s="409"/>
      <c r="D28" s="409"/>
      <c r="E28" s="409"/>
      <c r="F28" s="409"/>
      <c r="G28" s="423" t="s">
        <v>9</v>
      </c>
      <c r="H28" s="423"/>
      <c r="I28" s="423"/>
      <c r="J28" s="423"/>
      <c r="K28" s="423"/>
      <c r="L28" s="423"/>
      <c r="M28" s="240"/>
      <c r="N28" s="410">
        <v>3177</v>
      </c>
      <c r="O28" s="411"/>
      <c r="P28" s="411"/>
      <c r="Q28" s="411"/>
      <c r="R28" s="411"/>
      <c r="S28" s="411"/>
      <c r="T28" s="411"/>
      <c r="U28" s="411"/>
      <c r="V28" s="411"/>
      <c r="W28" s="411"/>
      <c r="X28" s="411">
        <v>3441</v>
      </c>
      <c r="Y28" s="411"/>
      <c r="Z28" s="411"/>
      <c r="AA28" s="411"/>
      <c r="AB28" s="411"/>
      <c r="AC28" s="411"/>
      <c r="AD28" s="411"/>
      <c r="AE28" s="411"/>
      <c r="AF28" s="411"/>
      <c r="AG28" s="411"/>
      <c r="AH28" s="422">
        <f t="shared" si="4"/>
        <v>-264</v>
      </c>
      <c r="AI28" s="422"/>
      <c r="AJ28" s="422"/>
      <c r="AK28" s="422"/>
      <c r="AL28" s="422"/>
      <c r="AM28" s="422"/>
      <c r="AN28" s="422"/>
      <c r="AO28" s="288"/>
      <c r="AP28" s="97"/>
      <c r="AQ28" s="97"/>
      <c r="AR28" s="112"/>
      <c r="AS28" s="111"/>
      <c r="AT28" s="111"/>
      <c r="AU28" s="111"/>
      <c r="AV28" s="111"/>
      <c r="AW28" s="111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1"/>
      <c r="BU28" s="111"/>
    </row>
    <row r="29" spans="1:73" ht="13.5" customHeight="1" x14ac:dyDescent="0.15">
      <c r="A29" s="409" t="s">
        <v>413</v>
      </c>
      <c r="B29" s="409"/>
      <c r="C29" s="409"/>
      <c r="D29" s="409"/>
      <c r="E29" s="409"/>
      <c r="F29" s="409"/>
      <c r="G29" s="423" t="s">
        <v>9</v>
      </c>
      <c r="H29" s="423"/>
      <c r="I29" s="423"/>
      <c r="J29" s="423"/>
      <c r="K29" s="423"/>
      <c r="L29" s="423"/>
      <c r="M29" s="240"/>
      <c r="N29" s="410">
        <v>3098</v>
      </c>
      <c r="O29" s="411"/>
      <c r="P29" s="411"/>
      <c r="Q29" s="411"/>
      <c r="R29" s="411"/>
      <c r="S29" s="411"/>
      <c r="T29" s="411"/>
      <c r="U29" s="411"/>
      <c r="V29" s="411"/>
      <c r="W29" s="411"/>
      <c r="X29" s="411">
        <v>3351</v>
      </c>
      <c r="Y29" s="411"/>
      <c r="Z29" s="411"/>
      <c r="AA29" s="411"/>
      <c r="AB29" s="411"/>
      <c r="AC29" s="411"/>
      <c r="AD29" s="411"/>
      <c r="AE29" s="411"/>
      <c r="AF29" s="411"/>
      <c r="AG29" s="411"/>
      <c r="AH29" s="422">
        <f t="shared" si="4"/>
        <v>-253</v>
      </c>
      <c r="AI29" s="422"/>
      <c r="AJ29" s="422"/>
      <c r="AK29" s="422"/>
      <c r="AL29" s="422"/>
      <c r="AM29" s="422"/>
      <c r="AN29" s="422"/>
      <c r="AO29" s="288"/>
      <c r="AP29" s="97"/>
      <c r="AQ29" s="97"/>
      <c r="AR29" s="112"/>
      <c r="AS29" s="111"/>
      <c r="AT29" s="111"/>
      <c r="AU29" s="111"/>
      <c r="AV29" s="111"/>
      <c r="AW29" s="111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111"/>
      <c r="BU29" s="111"/>
    </row>
    <row r="30" spans="1:73" ht="13.5" customHeight="1" x14ac:dyDescent="0.15">
      <c r="A30" s="409" t="s">
        <v>417</v>
      </c>
      <c r="B30" s="409"/>
      <c r="C30" s="409"/>
      <c r="D30" s="409"/>
      <c r="E30" s="409"/>
      <c r="F30" s="409"/>
      <c r="G30" s="423" t="s">
        <v>9</v>
      </c>
      <c r="H30" s="423"/>
      <c r="I30" s="423"/>
      <c r="J30" s="423"/>
      <c r="K30" s="423"/>
      <c r="L30" s="423"/>
      <c r="M30" s="240"/>
      <c r="N30" s="410">
        <v>3026</v>
      </c>
      <c r="O30" s="411"/>
      <c r="P30" s="411"/>
      <c r="Q30" s="411"/>
      <c r="R30" s="411"/>
      <c r="S30" s="411"/>
      <c r="T30" s="411"/>
      <c r="U30" s="411"/>
      <c r="V30" s="411"/>
      <c r="W30" s="411"/>
      <c r="X30" s="411">
        <v>3382</v>
      </c>
      <c r="Y30" s="411"/>
      <c r="Z30" s="411"/>
      <c r="AA30" s="411"/>
      <c r="AB30" s="411"/>
      <c r="AC30" s="411"/>
      <c r="AD30" s="411"/>
      <c r="AE30" s="411"/>
      <c r="AF30" s="411"/>
      <c r="AG30" s="411"/>
      <c r="AH30" s="422">
        <f t="shared" si="4"/>
        <v>-356</v>
      </c>
      <c r="AI30" s="422"/>
      <c r="AJ30" s="422"/>
      <c r="AK30" s="422"/>
      <c r="AL30" s="422"/>
      <c r="AM30" s="422"/>
      <c r="AN30" s="422"/>
      <c r="AO30" s="288"/>
      <c r="AP30" s="97"/>
      <c r="AQ30" s="97"/>
      <c r="AR30" s="112"/>
      <c r="AS30" s="111"/>
      <c r="AT30" s="111"/>
      <c r="AU30" s="111"/>
      <c r="AV30" s="111"/>
      <c r="AW30" s="111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1"/>
      <c r="BU30" s="111"/>
    </row>
    <row r="31" spans="1:73" ht="13.5" customHeight="1" x14ac:dyDescent="0.15">
      <c r="A31" s="550" t="s">
        <v>419</v>
      </c>
      <c r="B31" s="550"/>
      <c r="C31" s="550"/>
      <c r="D31" s="550"/>
      <c r="E31" s="550"/>
      <c r="F31" s="550"/>
      <c r="G31" s="551" t="s">
        <v>9</v>
      </c>
      <c r="H31" s="551"/>
      <c r="I31" s="551"/>
      <c r="J31" s="551"/>
      <c r="K31" s="551"/>
      <c r="L31" s="551"/>
      <c r="M31" s="552"/>
      <c r="N31" s="553">
        <v>3118</v>
      </c>
      <c r="O31" s="554"/>
      <c r="P31" s="554"/>
      <c r="Q31" s="554"/>
      <c r="R31" s="554"/>
      <c r="S31" s="554"/>
      <c r="T31" s="554"/>
      <c r="U31" s="554"/>
      <c r="V31" s="554"/>
      <c r="W31" s="554"/>
      <c r="X31" s="554">
        <v>3402</v>
      </c>
      <c r="Y31" s="554"/>
      <c r="Z31" s="554"/>
      <c r="AA31" s="554"/>
      <c r="AB31" s="554"/>
      <c r="AC31" s="554"/>
      <c r="AD31" s="554"/>
      <c r="AE31" s="554"/>
      <c r="AF31" s="554"/>
      <c r="AG31" s="554"/>
      <c r="AH31" s="559">
        <f t="shared" si="4"/>
        <v>-284</v>
      </c>
      <c r="AI31" s="559"/>
      <c r="AJ31" s="559"/>
      <c r="AK31" s="559"/>
      <c r="AL31" s="559"/>
      <c r="AM31" s="559"/>
      <c r="AN31" s="559"/>
      <c r="AO31" s="288"/>
      <c r="AP31" s="97"/>
      <c r="AQ31" s="97"/>
      <c r="AR31" s="112"/>
      <c r="AS31" s="111"/>
      <c r="AT31" s="111"/>
      <c r="AU31" s="111"/>
      <c r="AV31" s="111"/>
      <c r="AW31" s="111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1"/>
      <c r="BU31" s="111"/>
    </row>
    <row r="32" spans="1:73" s="249" customFormat="1" ht="13.5" customHeight="1" x14ac:dyDescent="0.15">
      <c r="A32" s="245"/>
      <c r="B32" s="245"/>
      <c r="C32" s="245"/>
      <c r="D32" s="245"/>
      <c r="E32" s="245"/>
      <c r="F32" s="245"/>
      <c r="G32" s="246"/>
      <c r="H32" s="246"/>
      <c r="I32" s="246"/>
      <c r="J32" s="246"/>
      <c r="K32" s="246"/>
      <c r="L32" s="246"/>
      <c r="M32" s="247"/>
      <c r="N32" s="248"/>
      <c r="O32" s="248"/>
      <c r="P32" s="248"/>
      <c r="Q32" s="248"/>
      <c r="R32" s="248"/>
      <c r="S32" s="248"/>
      <c r="T32" s="248"/>
      <c r="U32" s="248"/>
      <c r="V32" s="131"/>
      <c r="W32" s="131"/>
      <c r="X32" s="248"/>
      <c r="Y32" s="248"/>
      <c r="Z32" s="248"/>
      <c r="AA32" s="248"/>
      <c r="AB32" s="248"/>
      <c r="AC32" s="248"/>
      <c r="AD32" s="248"/>
      <c r="AE32" s="248"/>
      <c r="AF32" s="131"/>
      <c r="AH32" s="250"/>
      <c r="AI32" s="250"/>
      <c r="AJ32" s="250"/>
      <c r="AK32" s="250"/>
      <c r="AL32" s="250"/>
      <c r="AM32" s="250"/>
      <c r="AN32" s="250"/>
      <c r="AO32" s="250"/>
      <c r="AP32" s="250"/>
      <c r="AQ32" s="251" t="s">
        <v>218</v>
      </c>
      <c r="AR32" s="252"/>
      <c r="AS32" s="253"/>
      <c r="AT32" s="253"/>
      <c r="AU32" s="253"/>
      <c r="AV32" s="253"/>
      <c r="AW32" s="253"/>
      <c r="AX32" s="252"/>
      <c r="AY32" s="252"/>
      <c r="AZ32" s="252"/>
      <c r="BA32" s="252"/>
      <c r="BB32" s="252"/>
      <c r="BC32" s="252"/>
      <c r="BD32" s="252"/>
      <c r="BE32" s="252"/>
      <c r="BF32" s="252"/>
      <c r="BG32" s="252"/>
      <c r="BH32" s="252"/>
      <c r="BI32" s="252"/>
      <c r="BJ32" s="252"/>
      <c r="BK32" s="252"/>
      <c r="BL32" s="252"/>
      <c r="BM32" s="252"/>
      <c r="BN32" s="252"/>
      <c r="BO32" s="252"/>
      <c r="BP32" s="252"/>
      <c r="BQ32" s="252"/>
      <c r="BR32" s="252"/>
      <c r="BS32" s="252"/>
      <c r="BT32" s="253"/>
      <c r="BU32" s="253"/>
    </row>
    <row r="33" spans="1:73" ht="13.5" customHeight="1" x14ac:dyDescent="0.15">
      <c r="A33" s="286"/>
      <c r="B33" s="286"/>
      <c r="C33" s="286"/>
      <c r="D33" s="286"/>
      <c r="E33" s="286"/>
      <c r="F33" s="286"/>
      <c r="G33" s="101"/>
      <c r="H33" s="101"/>
      <c r="I33" s="101"/>
      <c r="J33" s="101"/>
      <c r="K33" s="101"/>
      <c r="L33" s="101"/>
      <c r="M33" s="100"/>
      <c r="N33" s="109"/>
      <c r="O33" s="109"/>
      <c r="P33" s="109"/>
      <c r="Q33" s="109"/>
      <c r="R33" s="109"/>
      <c r="S33" s="109"/>
      <c r="T33" s="109"/>
      <c r="U33" s="109"/>
      <c r="V33" s="109"/>
      <c r="W33" s="110"/>
      <c r="X33" s="110"/>
      <c r="Y33" s="110"/>
      <c r="Z33" s="110"/>
      <c r="AA33" s="110"/>
      <c r="AB33" s="110"/>
      <c r="AC33" s="110"/>
      <c r="AD33" s="109"/>
      <c r="AE33" s="109"/>
      <c r="AF33" s="110"/>
      <c r="AG33" s="110"/>
      <c r="AH33" s="110"/>
      <c r="AI33" s="110"/>
      <c r="AJ33" s="109"/>
      <c r="AK33" s="109"/>
      <c r="AL33" s="109"/>
      <c r="AM33" s="109"/>
      <c r="AN33" s="110"/>
      <c r="AO33" s="110"/>
      <c r="AP33" s="110"/>
      <c r="AQ33" s="110"/>
      <c r="AR33" s="110"/>
      <c r="AS33" s="109"/>
      <c r="AT33" s="109"/>
      <c r="AU33" s="109"/>
      <c r="AV33" s="109"/>
      <c r="AW33" s="109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09"/>
      <c r="BU33" s="109"/>
    </row>
    <row r="34" spans="1:73" ht="13.5" customHeight="1" x14ac:dyDescent="0.15">
      <c r="A34" s="102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108"/>
      <c r="BM34" s="54"/>
      <c r="BN34" s="54"/>
      <c r="BO34" s="54"/>
      <c r="BP34" s="54"/>
      <c r="BQ34" s="54"/>
      <c r="BR34" s="54"/>
      <c r="BS34" s="54"/>
      <c r="BT34" s="54"/>
    </row>
    <row r="35" spans="1:73" ht="13.5" customHeight="1" x14ac:dyDescent="0.1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</row>
    <row r="36" spans="1:73" ht="13.5" customHeight="1" x14ac:dyDescent="0.15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</row>
    <row r="37" spans="1:73" ht="13.5" customHeight="1" x14ac:dyDescent="0.15"/>
    <row r="38" spans="1:73" ht="13.5" customHeight="1" x14ac:dyDescent="0.15"/>
    <row r="39" spans="1:73" ht="13.5" customHeight="1" x14ac:dyDescent="0.15"/>
    <row r="40" spans="1:73" ht="13.5" customHeight="1" x14ac:dyDescent="0.15"/>
    <row r="41" spans="1:73" ht="13.5" customHeight="1" x14ac:dyDescent="0.15"/>
    <row r="42" spans="1:73" ht="13.5" customHeight="1" x14ac:dyDescent="0.15"/>
    <row r="43" spans="1:73" ht="13.5" customHeight="1" x14ac:dyDescent="0.15"/>
    <row r="44" spans="1:73" ht="13.5" customHeight="1" x14ac:dyDescent="0.15"/>
    <row r="45" spans="1:73" ht="13.5" customHeight="1" x14ac:dyDescent="0.15"/>
    <row r="46" spans="1:73" ht="13.5" customHeight="1" x14ac:dyDescent="0.15"/>
    <row r="47" spans="1:73" ht="13.5" customHeight="1" x14ac:dyDescent="0.15"/>
    <row r="48" spans="1:73" ht="13.5" customHeight="1" x14ac:dyDescent="0.15"/>
    <row r="49" spans="1:73" ht="13.5" customHeight="1" x14ac:dyDescent="0.15">
      <c r="BM49" s="54"/>
      <c r="BN49" s="54"/>
      <c r="BO49" s="54"/>
      <c r="BP49" s="54"/>
      <c r="BQ49" s="54"/>
      <c r="BR49" s="54"/>
      <c r="BS49" s="54"/>
      <c r="BT49" s="54"/>
      <c r="BU49" s="106" t="s">
        <v>238</v>
      </c>
    </row>
    <row r="50" spans="1:73" ht="13.5" customHeight="1" x14ac:dyDescent="0.15"/>
    <row r="51" spans="1:73" ht="13.5" customHeight="1" x14ac:dyDescent="0.15"/>
    <row r="52" spans="1:73" ht="21" customHeight="1" x14ac:dyDescent="0.15">
      <c r="A52" s="406" t="s">
        <v>237</v>
      </c>
      <c r="B52" s="406"/>
      <c r="C52" s="406"/>
      <c r="D52" s="406"/>
      <c r="E52" s="406"/>
      <c r="F52" s="406"/>
      <c r="G52" s="406"/>
      <c r="H52" s="406"/>
      <c r="I52" s="406"/>
      <c r="J52" s="406"/>
      <c r="K52" s="406"/>
      <c r="L52" s="406"/>
      <c r="M52" s="406"/>
      <c r="N52" s="406"/>
      <c r="O52" s="406"/>
      <c r="P52" s="406"/>
      <c r="Q52" s="406"/>
      <c r="R52" s="406"/>
      <c r="S52" s="406"/>
      <c r="T52" s="406"/>
      <c r="U52" s="406"/>
      <c r="V52" s="406"/>
      <c r="W52" s="406"/>
      <c r="X52" s="406"/>
      <c r="Y52" s="406"/>
      <c r="Z52" s="406"/>
      <c r="AA52" s="406"/>
      <c r="AB52" s="406"/>
      <c r="AC52" s="406"/>
      <c r="AD52" s="406"/>
      <c r="AE52" s="406"/>
      <c r="AF52" s="406"/>
      <c r="AG52" s="406"/>
      <c r="AH52" s="406"/>
      <c r="AI52" s="406"/>
      <c r="AJ52" s="406"/>
      <c r="AK52" s="406"/>
      <c r="AL52" s="406"/>
      <c r="AM52" s="406"/>
      <c r="AN52" s="406"/>
      <c r="AO52" s="406"/>
      <c r="AP52" s="406"/>
      <c r="AQ52" s="406"/>
      <c r="AR52" s="406"/>
      <c r="AS52" s="406"/>
      <c r="AT52" s="406"/>
      <c r="AU52" s="406"/>
      <c r="AV52" s="406"/>
      <c r="AW52" s="406"/>
      <c r="AX52" s="406"/>
      <c r="AY52" s="406"/>
      <c r="AZ52" s="406"/>
      <c r="BA52" s="406"/>
      <c r="BB52" s="406"/>
      <c r="BC52" s="406"/>
      <c r="BD52" s="406"/>
      <c r="BE52" s="406"/>
      <c r="BF52" s="406"/>
      <c r="BG52" s="406"/>
      <c r="BH52" s="406"/>
      <c r="BI52" s="406"/>
      <c r="BJ52" s="406"/>
      <c r="BK52" s="406"/>
      <c r="BL52" s="406"/>
      <c r="BM52" s="406"/>
      <c r="BN52" s="406"/>
      <c r="BO52" s="406"/>
      <c r="BP52" s="406"/>
      <c r="BQ52" s="406"/>
      <c r="BR52" s="406"/>
      <c r="BS52" s="406"/>
      <c r="BT52" s="406"/>
      <c r="BU52" s="406"/>
    </row>
    <row r="53" spans="1:73" ht="13.5" customHeight="1" x14ac:dyDescent="0.15"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</row>
    <row r="54" spans="1:73" ht="13.5" customHeight="1" x14ac:dyDescent="0.15">
      <c r="A54" s="105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3"/>
      <c r="R54" s="103"/>
      <c r="S54" s="103"/>
      <c r="T54" s="103"/>
      <c r="U54" s="103"/>
      <c r="V54" s="103"/>
      <c r="W54" s="103"/>
      <c r="X54" s="103"/>
      <c r="Y54" s="103"/>
      <c r="Z54" s="53"/>
      <c r="AA54" s="53"/>
      <c r="AB54" s="53"/>
      <c r="AC54" s="53"/>
      <c r="AD54" s="53"/>
      <c r="AE54" s="53"/>
      <c r="AF54" s="53"/>
      <c r="AG54" s="53"/>
      <c r="AH54" s="53"/>
      <c r="AI54" s="97"/>
      <c r="AJ54" s="97"/>
      <c r="AK54" s="97"/>
      <c r="AL54" s="97"/>
      <c r="AM54" s="97"/>
      <c r="AN54" s="97"/>
      <c r="AO54" s="97"/>
      <c r="AP54" s="97"/>
      <c r="AQ54" s="54"/>
      <c r="AR54" s="54"/>
      <c r="AS54" s="54"/>
      <c r="AT54" s="54"/>
      <c r="AU54" s="54"/>
      <c r="AV54" s="54"/>
      <c r="AW54" s="54"/>
      <c r="AX54" s="54"/>
      <c r="AY54" s="54"/>
      <c r="BA54" s="147"/>
      <c r="BB54" s="147"/>
      <c r="BC54" s="147"/>
      <c r="BD54" s="147"/>
      <c r="BE54" s="147"/>
      <c r="BF54" s="147"/>
      <c r="BG54" s="147"/>
      <c r="BH54" s="147"/>
      <c r="BI54" s="147"/>
      <c r="BJ54" s="147"/>
      <c r="BK54" s="147"/>
      <c r="BL54" s="147"/>
      <c r="BM54" s="147"/>
      <c r="BN54" s="147"/>
      <c r="BO54" s="147"/>
      <c r="BP54" s="147"/>
      <c r="BQ54" s="147"/>
      <c r="BR54" s="147"/>
      <c r="BS54" s="147"/>
      <c r="BT54" s="147"/>
      <c r="BU54" s="140" t="s">
        <v>235</v>
      </c>
    </row>
    <row r="55" spans="1:73" ht="13.5" customHeight="1" x14ac:dyDescent="0.15">
      <c r="A55" s="433" t="s">
        <v>284</v>
      </c>
      <c r="B55" s="433"/>
      <c r="C55" s="433"/>
      <c r="D55" s="433"/>
      <c r="E55" s="433"/>
      <c r="F55" s="433"/>
      <c r="G55" s="433"/>
      <c r="H55" s="433"/>
      <c r="I55" s="433"/>
      <c r="J55" s="433"/>
      <c r="K55" s="433"/>
      <c r="L55" s="433"/>
      <c r="M55" s="434"/>
      <c r="N55" s="452" t="s">
        <v>247</v>
      </c>
      <c r="O55" s="453"/>
      <c r="P55" s="453"/>
      <c r="Q55" s="453"/>
      <c r="R55" s="453"/>
      <c r="S55" s="453"/>
      <c r="T55" s="453"/>
      <c r="U55" s="453"/>
      <c r="V55" s="453"/>
      <c r="W55" s="454"/>
      <c r="X55" s="457" t="s">
        <v>287</v>
      </c>
      <c r="Y55" s="458"/>
      <c r="Z55" s="458"/>
      <c r="AA55" s="458"/>
      <c r="AB55" s="458"/>
      <c r="AC55" s="458"/>
      <c r="AD55" s="458"/>
      <c r="AE55" s="458"/>
      <c r="AF55" s="458"/>
      <c r="AG55" s="458"/>
      <c r="AH55" s="458"/>
      <c r="AI55" s="458"/>
      <c r="AJ55" s="458"/>
      <c r="AK55" s="458"/>
      <c r="AL55" s="458"/>
      <c r="AM55" s="458"/>
      <c r="AN55" s="458"/>
      <c r="AO55" s="458"/>
      <c r="AP55" s="458"/>
      <c r="AQ55" s="458"/>
      <c r="AR55" s="458"/>
      <c r="AS55" s="458"/>
      <c r="AT55" s="458"/>
      <c r="AU55" s="458"/>
      <c r="AV55" s="458"/>
      <c r="AW55" s="458"/>
      <c r="AX55" s="458"/>
      <c r="AY55" s="458"/>
      <c r="AZ55" s="458"/>
      <c r="BA55" s="458"/>
      <c r="BB55" s="458"/>
      <c r="BC55" s="458"/>
      <c r="BD55" s="458"/>
      <c r="BE55" s="458"/>
      <c r="BF55" s="458"/>
      <c r="BG55" s="458"/>
      <c r="BH55" s="458"/>
      <c r="BI55" s="458"/>
      <c r="BJ55" s="458"/>
      <c r="BK55" s="458"/>
      <c r="BL55" s="458"/>
      <c r="BM55" s="458"/>
      <c r="BN55" s="458"/>
      <c r="BO55" s="458"/>
      <c r="BP55" s="458"/>
      <c r="BQ55" s="458"/>
      <c r="BR55" s="458"/>
      <c r="BS55" s="458"/>
      <c r="BT55" s="458"/>
      <c r="BU55" s="458"/>
    </row>
    <row r="56" spans="1:73" ht="13.5" customHeight="1" x14ac:dyDescent="0.15">
      <c r="A56" s="435"/>
      <c r="B56" s="435"/>
      <c r="C56" s="435"/>
      <c r="D56" s="435"/>
      <c r="E56" s="435"/>
      <c r="F56" s="435"/>
      <c r="G56" s="435"/>
      <c r="H56" s="435"/>
      <c r="I56" s="435"/>
      <c r="J56" s="435"/>
      <c r="K56" s="435"/>
      <c r="L56" s="435"/>
      <c r="M56" s="436"/>
      <c r="N56" s="415"/>
      <c r="O56" s="455"/>
      <c r="P56" s="455"/>
      <c r="Q56" s="455"/>
      <c r="R56" s="455"/>
      <c r="S56" s="455"/>
      <c r="T56" s="455"/>
      <c r="U56" s="455"/>
      <c r="V56" s="455"/>
      <c r="W56" s="456"/>
      <c r="X56" s="440" t="s">
        <v>234</v>
      </c>
      <c r="Y56" s="441"/>
      <c r="Z56" s="441"/>
      <c r="AA56" s="441"/>
      <c r="AB56" s="441"/>
      <c r="AC56" s="441"/>
      <c r="AD56" s="441"/>
      <c r="AE56" s="441"/>
      <c r="AF56" s="441"/>
      <c r="AG56" s="442"/>
      <c r="AH56" s="443" t="s">
        <v>233</v>
      </c>
      <c r="AI56" s="444"/>
      <c r="AJ56" s="444"/>
      <c r="AK56" s="444"/>
      <c r="AL56" s="444"/>
      <c r="AM56" s="444"/>
      <c r="AN56" s="444"/>
      <c r="AO56" s="444"/>
      <c r="AP56" s="444"/>
      <c r="AQ56" s="445"/>
      <c r="AR56" s="443" t="s">
        <v>232</v>
      </c>
      <c r="AS56" s="444"/>
      <c r="AT56" s="444"/>
      <c r="AU56" s="444"/>
      <c r="AV56" s="444"/>
      <c r="AW56" s="444"/>
      <c r="AX56" s="444"/>
      <c r="AY56" s="444"/>
      <c r="AZ56" s="444"/>
      <c r="BA56" s="445"/>
      <c r="BB56" s="449" t="s">
        <v>231</v>
      </c>
      <c r="BC56" s="450"/>
      <c r="BD56" s="450"/>
      <c r="BE56" s="450"/>
      <c r="BF56" s="450"/>
      <c r="BG56" s="450"/>
      <c r="BH56" s="450"/>
      <c r="BI56" s="450"/>
      <c r="BJ56" s="450"/>
      <c r="BK56" s="451"/>
      <c r="BL56" s="446" t="s">
        <v>286</v>
      </c>
      <c r="BM56" s="447"/>
      <c r="BN56" s="447"/>
      <c r="BO56" s="447"/>
      <c r="BP56" s="447"/>
      <c r="BQ56" s="447"/>
      <c r="BR56" s="447"/>
      <c r="BS56" s="447"/>
      <c r="BT56" s="447"/>
      <c r="BU56" s="447"/>
    </row>
    <row r="57" spans="1:73" ht="13.5" customHeight="1" x14ac:dyDescent="0.15">
      <c r="A57" s="409" t="s">
        <v>408</v>
      </c>
      <c r="B57" s="409"/>
      <c r="C57" s="409"/>
      <c r="D57" s="409"/>
      <c r="E57" s="409"/>
      <c r="F57" s="409"/>
      <c r="G57" s="409"/>
      <c r="H57" s="409"/>
      <c r="I57" s="409"/>
      <c r="J57" s="409"/>
      <c r="K57" s="409"/>
      <c r="L57" s="409"/>
      <c r="M57" s="409"/>
      <c r="N57" s="410">
        <f>SUM(X57,AH57,AR57,BB57,BL57,N65,X65,AH65,AR65,BB65,BL65,N73)</f>
        <v>2418</v>
      </c>
      <c r="O57" s="411"/>
      <c r="P57" s="411"/>
      <c r="Q57" s="411"/>
      <c r="R57" s="411"/>
      <c r="S57" s="411"/>
      <c r="T57" s="411"/>
      <c r="U57" s="411"/>
      <c r="V57" s="411"/>
      <c r="W57" s="411"/>
      <c r="X57" s="411">
        <v>99</v>
      </c>
      <c r="Y57" s="411"/>
      <c r="Z57" s="411"/>
      <c r="AA57" s="411"/>
      <c r="AB57" s="411"/>
      <c r="AC57" s="411"/>
      <c r="AD57" s="411"/>
      <c r="AE57" s="411"/>
      <c r="AF57" s="411"/>
      <c r="AG57" s="411"/>
      <c r="AH57" s="459">
        <v>12</v>
      </c>
      <c r="AI57" s="459"/>
      <c r="AJ57" s="459"/>
      <c r="AK57" s="459"/>
      <c r="AL57" s="459"/>
      <c r="AM57" s="459"/>
      <c r="AN57" s="290"/>
      <c r="AO57" s="290"/>
      <c r="AP57" s="290"/>
      <c r="AQ57" s="290"/>
      <c r="AR57" s="411">
        <v>4</v>
      </c>
      <c r="AS57" s="411"/>
      <c r="AT57" s="411"/>
      <c r="AU57" s="411"/>
      <c r="AV57" s="411"/>
      <c r="AW57" s="411"/>
      <c r="AX57" s="411"/>
      <c r="AY57" s="411"/>
      <c r="AZ57" s="411"/>
      <c r="BA57" s="411"/>
      <c r="BB57" s="411">
        <v>273</v>
      </c>
      <c r="BC57" s="411"/>
      <c r="BD57" s="411"/>
      <c r="BE57" s="411"/>
      <c r="BF57" s="411"/>
      <c r="BG57" s="411"/>
      <c r="BH57" s="411"/>
      <c r="BI57" s="411"/>
      <c r="BJ57" s="411"/>
      <c r="BK57" s="411"/>
      <c r="BL57" s="460">
        <v>408</v>
      </c>
      <c r="BM57" s="460"/>
      <c r="BN57" s="460"/>
      <c r="BO57" s="460"/>
      <c r="BP57" s="460"/>
      <c r="BQ57" s="460"/>
      <c r="BR57" s="460"/>
      <c r="BS57" s="460"/>
      <c r="BT57" s="460"/>
      <c r="BU57" s="460"/>
    </row>
    <row r="58" spans="1:73" ht="13.5" customHeight="1" x14ac:dyDescent="0.15">
      <c r="A58" s="409" t="s">
        <v>407</v>
      </c>
      <c r="B58" s="409"/>
      <c r="C58" s="409"/>
      <c r="D58" s="409"/>
      <c r="E58" s="409"/>
      <c r="F58" s="409"/>
      <c r="G58" s="409"/>
      <c r="H58" s="409"/>
      <c r="I58" s="409"/>
      <c r="J58" s="409"/>
      <c r="K58" s="409"/>
      <c r="L58" s="409"/>
      <c r="M58" s="409"/>
      <c r="N58" s="410">
        <f t="shared" ref="N58:N61" si="5">SUM(X58,AH58,AR58,BB58,BL58,N66,X66,AH66,AR66,BB66,BL66,N74)</f>
        <v>2360</v>
      </c>
      <c r="O58" s="411"/>
      <c r="P58" s="411"/>
      <c r="Q58" s="411"/>
      <c r="R58" s="411"/>
      <c r="S58" s="411"/>
      <c r="T58" s="411"/>
      <c r="U58" s="411"/>
      <c r="V58" s="411"/>
      <c r="W58" s="411"/>
      <c r="X58" s="411">
        <v>86</v>
      </c>
      <c r="Y58" s="411"/>
      <c r="Z58" s="411"/>
      <c r="AA58" s="411"/>
      <c r="AB58" s="411"/>
      <c r="AC58" s="411"/>
      <c r="AD58" s="411"/>
      <c r="AE58" s="411"/>
      <c r="AF58" s="411"/>
      <c r="AG58" s="411"/>
      <c r="AH58" s="459">
        <v>10</v>
      </c>
      <c r="AI58" s="459"/>
      <c r="AJ58" s="459"/>
      <c r="AK58" s="459"/>
      <c r="AL58" s="459"/>
      <c r="AM58" s="459"/>
      <c r="AN58" s="290"/>
      <c r="AO58" s="290"/>
      <c r="AP58" s="290"/>
      <c r="AQ58" s="290"/>
      <c r="AR58" s="411">
        <v>3</v>
      </c>
      <c r="AS58" s="411"/>
      <c r="AT58" s="411"/>
      <c r="AU58" s="411"/>
      <c r="AV58" s="411"/>
      <c r="AW58" s="411"/>
      <c r="AX58" s="411"/>
      <c r="AY58" s="411"/>
      <c r="AZ58" s="411"/>
      <c r="BA58" s="411"/>
      <c r="BB58" s="411">
        <v>240</v>
      </c>
      <c r="BC58" s="411"/>
      <c r="BD58" s="411"/>
      <c r="BE58" s="411"/>
      <c r="BF58" s="411"/>
      <c r="BG58" s="411"/>
      <c r="BH58" s="411"/>
      <c r="BI58" s="411"/>
      <c r="BJ58" s="411"/>
      <c r="BK58" s="411"/>
      <c r="BL58" s="460">
        <v>367</v>
      </c>
      <c r="BM58" s="460"/>
      <c r="BN58" s="460"/>
      <c r="BO58" s="460"/>
      <c r="BP58" s="460"/>
      <c r="BQ58" s="460"/>
      <c r="BR58" s="460"/>
      <c r="BS58" s="460"/>
      <c r="BT58" s="460"/>
      <c r="BU58" s="460"/>
    </row>
    <row r="59" spans="1:73" ht="13.5" customHeight="1" x14ac:dyDescent="0.15">
      <c r="A59" s="409" t="s">
        <v>413</v>
      </c>
      <c r="B59" s="409"/>
      <c r="C59" s="409"/>
      <c r="D59" s="409"/>
      <c r="E59" s="409"/>
      <c r="F59" s="409"/>
      <c r="G59" s="409"/>
      <c r="H59" s="409"/>
      <c r="I59" s="409"/>
      <c r="J59" s="409"/>
      <c r="K59" s="409"/>
      <c r="L59" s="409"/>
      <c r="M59" s="409"/>
      <c r="N59" s="410">
        <f t="shared" si="5"/>
        <v>2278</v>
      </c>
      <c r="O59" s="411"/>
      <c r="P59" s="411"/>
      <c r="Q59" s="411"/>
      <c r="R59" s="411"/>
      <c r="S59" s="411"/>
      <c r="T59" s="411"/>
      <c r="U59" s="411"/>
      <c r="V59" s="411"/>
      <c r="W59" s="411"/>
      <c r="X59" s="411">
        <v>86</v>
      </c>
      <c r="Y59" s="411"/>
      <c r="Z59" s="411"/>
      <c r="AA59" s="411"/>
      <c r="AB59" s="411"/>
      <c r="AC59" s="411"/>
      <c r="AD59" s="411"/>
      <c r="AE59" s="411"/>
      <c r="AF59" s="411"/>
      <c r="AG59" s="411"/>
      <c r="AH59" s="459">
        <v>17</v>
      </c>
      <c r="AI59" s="459"/>
      <c r="AJ59" s="459"/>
      <c r="AK59" s="459"/>
      <c r="AL59" s="459"/>
      <c r="AM59" s="459"/>
      <c r="AN59" s="290"/>
      <c r="AO59" s="290"/>
      <c r="AP59" s="290"/>
      <c r="AQ59" s="290"/>
      <c r="AR59" s="411">
        <v>3</v>
      </c>
      <c r="AS59" s="411"/>
      <c r="AT59" s="411"/>
      <c r="AU59" s="411"/>
      <c r="AV59" s="411"/>
      <c r="AW59" s="411"/>
      <c r="AX59" s="411"/>
      <c r="AY59" s="411"/>
      <c r="AZ59" s="411"/>
      <c r="BA59" s="411"/>
      <c r="BB59" s="411">
        <v>257</v>
      </c>
      <c r="BC59" s="411"/>
      <c r="BD59" s="411"/>
      <c r="BE59" s="411"/>
      <c r="BF59" s="411"/>
      <c r="BG59" s="411"/>
      <c r="BH59" s="411"/>
      <c r="BI59" s="411"/>
      <c r="BJ59" s="411"/>
      <c r="BK59" s="411"/>
      <c r="BL59" s="460">
        <v>283</v>
      </c>
      <c r="BM59" s="460"/>
      <c r="BN59" s="460"/>
      <c r="BO59" s="460"/>
      <c r="BP59" s="460"/>
      <c r="BQ59" s="460"/>
      <c r="BR59" s="460"/>
      <c r="BS59" s="460"/>
      <c r="BT59" s="460"/>
      <c r="BU59" s="460"/>
    </row>
    <row r="60" spans="1:73" ht="13.5" customHeight="1" x14ac:dyDescent="0.15">
      <c r="A60" s="409" t="s">
        <v>417</v>
      </c>
      <c r="B60" s="409"/>
      <c r="C60" s="409"/>
      <c r="D60" s="409"/>
      <c r="E60" s="409"/>
      <c r="F60" s="409"/>
      <c r="G60" s="409"/>
      <c r="H60" s="409"/>
      <c r="I60" s="409"/>
      <c r="J60" s="409"/>
      <c r="K60" s="409"/>
      <c r="L60" s="409"/>
      <c r="M60" s="409"/>
      <c r="N60" s="410">
        <f t="shared" si="5"/>
        <v>2680</v>
      </c>
      <c r="O60" s="411"/>
      <c r="P60" s="411"/>
      <c r="Q60" s="411"/>
      <c r="R60" s="411"/>
      <c r="S60" s="411"/>
      <c r="T60" s="411"/>
      <c r="U60" s="411"/>
      <c r="V60" s="411"/>
      <c r="W60" s="411"/>
      <c r="X60" s="411">
        <v>76</v>
      </c>
      <c r="Y60" s="411"/>
      <c r="Z60" s="411"/>
      <c r="AA60" s="411"/>
      <c r="AB60" s="411"/>
      <c r="AC60" s="411"/>
      <c r="AD60" s="411"/>
      <c r="AE60" s="411"/>
      <c r="AF60" s="411"/>
      <c r="AG60" s="411"/>
      <c r="AH60" s="459">
        <v>18</v>
      </c>
      <c r="AI60" s="459"/>
      <c r="AJ60" s="459"/>
      <c r="AK60" s="459"/>
      <c r="AL60" s="459"/>
      <c r="AM60" s="459"/>
      <c r="AN60" s="290"/>
      <c r="AO60" s="290"/>
      <c r="AP60" s="290"/>
      <c r="AQ60" s="290"/>
      <c r="AR60" s="411">
        <v>6</v>
      </c>
      <c r="AS60" s="411"/>
      <c r="AT60" s="411"/>
      <c r="AU60" s="411"/>
      <c r="AV60" s="411"/>
      <c r="AW60" s="411"/>
      <c r="AX60" s="411"/>
      <c r="AY60" s="411"/>
      <c r="AZ60" s="411"/>
      <c r="BA60" s="411"/>
      <c r="BB60" s="411">
        <v>288</v>
      </c>
      <c r="BC60" s="411"/>
      <c r="BD60" s="411"/>
      <c r="BE60" s="411"/>
      <c r="BF60" s="411"/>
      <c r="BG60" s="411"/>
      <c r="BH60" s="411"/>
      <c r="BI60" s="411"/>
      <c r="BJ60" s="411"/>
      <c r="BK60" s="411"/>
      <c r="BL60" s="460">
        <v>279</v>
      </c>
      <c r="BM60" s="460"/>
      <c r="BN60" s="460"/>
      <c r="BO60" s="460"/>
      <c r="BP60" s="460"/>
      <c r="BQ60" s="460"/>
      <c r="BR60" s="460"/>
      <c r="BS60" s="460"/>
      <c r="BT60" s="460"/>
      <c r="BU60" s="460"/>
    </row>
    <row r="61" spans="1:73" ht="13.5" customHeight="1" x14ac:dyDescent="0.15">
      <c r="A61" s="550" t="s">
        <v>419</v>
      </c>
      <c r="B61" s="550"/>
      <c r="C61" s="550"/>
      <c r="D61" s="550"/>
      <c r="E61" s="550"/>
      <c r="F61" s="550"/>
      <c r="G61" s="550"/>
      <c r="H61" s="550"/>
      <c r="I61" s="550"/>
      <c r="J61" s="550"/>
      <c r="K61" s="550"/>
      <c r="L61" s="550"/>
      <c r="M61" s="550"/>
      <c r="N61" s="410">
        <f t="shared" si="5"/>
        <v>2977</v>
      </c>
      <c r="O61" s="411"/>
      <c r="P61" s="411"/>
      <c r="Q61" s="411"/>
      <c r="R61" s="411"/>
      <c r="S61" s="411"/>
      <c r="T61" s="411"/>
      <c r="U61" s="411"/>
      <c r="V61" s="411"/>
      <c r="W61" s="411"/>
      <c r="X61" s="554">
        <v>74</v>
      </c>
      <c r="Y61" s="554"/>
      <c r="Z61" s="554"/>
      <c r="AA61" s="554"/>
      <c r="AB61" s="554"/>
      <c r="AC61" s="554"/>
      <c r="AD61" s="554"/>
      <c r="AE61" s="554"/>
      <c r="AF61" s="554"/>
      <c r="AG61" s="554"/>
      <c r="AH61" s="560">
        <v>16</v>
      </c>
      <c r="AI61" s="560"/>
      <c r="AJ61" s="560"/>
      <c r="AK61" s="560"/>
      <c r="AL61" s="560"/>
      <c r="AM61" s="560"/>
      <c r="AN61" s="290"/>
      <c r="AO61" s="290"/>
      <c r="AP61" s="290"/>
      <c r="AQ61" s="290"/>
      <c r="AR61" s="411">
        <v>5</v>
      </c>
      <c r="AS61" s="411"/>
      <c r="AT61" s="411"/>
      <c r="AU61" s="411"/>
      <c r="AV61" s="411"/>
      <c r="AW61" s="411"/>
      <c r="AX61" s="411"/>
      <c r="AY61" s="411"/>
      <c r="AZ61" s="411"/>
      <c r="BA61" s="411"/>
      <c r="BB61" s="411">
        <v>300</v>
      </c>
      <c r="BC61" s="411"/>
      <c r="BD61" s="411"/>
      <c r="BE61" s="411"/>
      <c r="BF61" s="411"/>
      <c r="BG61" s="411"/>
      <c r="BH61" s="411"/>
      <c r="BI61" s="411"/>
      <c r="BJ61" s="411"/>
      <c r="BK61" s="411"/>
      <c r="BL61" s="460">
        <v>275</v>
      </c>
      <c r="BM61" s="460"/>
      <c r="BN61" s="460"/>
      <c r="BO61" s="460"/>
      <c r="BP61" s="460"/>
      <c r="BQ61" s="460"/>
      <c r="BR61" s="460"/>
      <c r="BS61" s="460"/>
      <c r="BT61" s="460"/>
      <c r="BU61" s="460"/>
    </row>
    <row r="62" spans="1:73" ht="13.5" customHeight="1" x14ac:dyDescent="0.15">
      <c r="A62" s="102"/>
      <c r="B62" s="102"/>
      <c r="C62" s="102"/>
      <c r="D62" s="102"/>
      <c r="E62" s="102"/>
      <c r="F62" s="102"/>
      <c r="G62" s="287"/>
      <c r="H62" s="287"/>
      <c r="I62" s="287"/>
      <c r="J62" s="287"/>
      <c r="K62" s="287"/>
      <c r="L62" s="287"/>
      <c r="M62" s="287"/>
      <c r="N62" s="135"/>
      <c r="O62" s="133"/>
      <c r="P62" s="133"/>
      <c r="Q62" s="133"/>
      <c r="R62" s="133"/>
      <c r="S62" s="133"/>
      <c r="T62" s="133"/>
      <c r="U62" s="133"/>
      <c r="V62" s="133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4"/>
      <c r="AO62" s="134"/>
      <c r="AP62" s="134"/>
      <c r="AQ62" s="134"/>
      <c r="AR62" s="134"/>
      <c r="AS62" s="134"/>
      <c r="AT62" s="134"/>
      <c r="AU62" s="134"/>
      <c r="AV62" s="134"/>
      <c r="AW62" s="134"/>
      <c r="AX62" s="134"/>
      <c r="AY62" s="134"/>
      <c r="AZ62" s="134"/>
      <c r="BA62" s="134"/>
      <c r="BB62" s="261"/>
      <c r="BC62" s="262"/>
      <c r="BD62" s="262"/>
      <c r="BE62" s="262"/>
      <c r="BF62" s="262"/>
      <c r="BG62" s="261"/>
      <c r="BH62" s="261"/>
      <c r="BI62" s="261"/>
      <c r="BJ62" s="263"/>
      <c r="BK62" s="263"/>
      <c r="BL62" s="263"/>
      <c r="BM62" s="263"/>
      <c r="BN62" s="263"/>
      <c r="BO62" s="263"/>
      <c r="BP62" s="263"/>
      <c r="BQ62" s="263"/>
      <c r="BR62" s="263"/>
      <c r="BS62" s="263"/>
      <c r="BT62" s="261"/>
      <c r="BU62" s="261"/>
    </row>
    <row r="63" spans="1:73" ht="13.5" customHeight="1" x14ac:dyDescent="0.15">
      <c r="A63" s="407" t="s">
        <v>285</v>
      </c>
      <c r="B63" s="408"/>
      <c r="C63" s="408"/>
      <c r="D63" s="408"/>
      <c r="E63" s="408"/>
      <c r="F63" s="408"/>
      <c r="G63" s="408"/>
      <c r="H63" s="408"/>
      <c r="I63" s="408"/>
      <c r="J63" s="408"/>
      <c r="K63" s="408"/>
      <c r="L63" s="408"/>
      <c r="M63" s="408"/>
      <c r="N63" s="457" t="s">
        <v>287</v>
      </c>
      <c r="O63" s="458"/>
      <c r="P63" s="458"/>
      <c r="Q63" s="458"/>
      <c r="R63" s="458"/>
      <c r="S63" s="458"/>
      <c r="T63" s="458"/>
      <c r="U63" s="458"/>
      <c r="V63" s="458"/>
      <c r="W63" s="458"/>
      <c r="X63" s="458"/>
      <c r="Y63" s="458"/>
      <c r="Z63" s="458"/>
      <c r="AA63" s="458"/>
      <c r="AB63" s="458"/>
      <c r="AC63" s="458"/>
      <c r="AD63" s="458"/>
      <c r="AE63" s="458"/>
      <c r="AF63" s="458"/>
      <c r="AG63" s="458"/>
      <c r="AH63" s="458"/>
      <c r="AI63" s="458"/>
      <c r="AJ63" s="458"/>
      <c r="AK63" s="458"/>
      <c r="AL63" s="458"/>
      <c r="AM63" s="458"/>
      <c r="AN63" s="458"/>
      <c r="AO63" s="458"/>
      <c r="AP63" s="458"/>
      <c r="AQ63" s="458"/>
      <c r="AR63" s="458"/>
      <c r="AS63" s="458"/>
      <c r="AT63" s="458"/>
      <c r="AU63" s="458"/>
      <c r="AV63" s="458"/>
      <c r="AW63" s="458"/>
      <c r="AX63" s="458"/>
      <c r="AY63" s="458"/>
      <c r="AZ63" s="458"/>
      <c r="BA63" s="458"/>
      <c r="BB63" s="458"/>
      <c r="BC63" s="458"/>
      <c r="BD63" s="458"/>
      <c r="BE63" s="458"/>
      <c r="BF63" s="458"/>
      <c r="BG63" s="458"/>
      <c r="BH63" s="458"/>
      <c r="BI63" s="458"/>
      <c r="BJ63" s="458"/>
      <c r="BK63" s="458"/>
      <c r="BL63" s="458"/>
      <c r="BM63" s="458"/>
      <c r="BN63" s="458"/>
      <c r="BO63" s="458"/>
      <c r="BP63" s="458"/>
      <c r="BQ63" s="458"/>
      <c r="BR63" s="458"/>
      <c r="BS63" s="458"/>
      <c r="BT63" s="458"/>
      <c r="BU63" s="458"/>
    </row>
    <row r="64" spans="1:73" ht="13.5" customHeight="1" x14ac:dyDescent="0.15">
      <c r="A64" s="418"/>
      <c r="B64" s="419"/>
      <c r="C64" s="419"/>
      <c r="D64" s="419"/>
      <c r="E64" s="419"/>
      <c r="F64" s="419"/>
      <c r="G64" s="419"/>
      <c r="H64" s="419"/>
      <c r="I64" s="419"/>
      <c r="J64" s="419"/>
      <c r="K64" s="419"/>
      <c r="L64" s="419"/>
      <c r="M64" s="419"/>
      <c r="N64" s="461" t="s">
        <v>230</v>
      </c>
      <c r="O64" s="461"/>
      <c r="P64" s="461"/>
      <c r="Q64" s="461"/>
      <c r="R64" s="461"/>
      <c r="S64" s="461"/>
      <c r="T64" s="461"/>
      <c r="U64" s="461"/>
      <c r="V64" s="461"/>
      <c r="W64" s="461"/>
      <c r="X64" s="462" t="s">
        <v>229</v>
      </c>
      <c r="Y64" s="462"/>
      <c r="Z64" s="462"/>
      <c r="AA64" s="462"/>
      <c r="AB64" s="462"/>
      <c r="AC64" s="462"/>
      <c r="AD64" s="462"/>
      <c r="AE64" s="462"/>
      <c r="AF64" s="462"/>
      <c r="AG64" s="462"/>
      <c r="AH64" s="462" t="s">
        <v>228</v>
      </c>
      <c r="AI64" s="462"/>
      <c r="AJ64" s="462"/>
      <c r="AK64" s="462"/>
      <c r="AL64" s="462"/>
      <c r="AM64" s="462"/>
      <c r="AN64" s="462"/>
      <c r="AO64" s="462"/>
      <c r="AP64" s="462"/>
      <c r="AQ64" s="443"/>
      <c r="AR64" s="462" t="s">
        <v>415</v>
      </c>
      <c r="AS64" s="462"/>
      <c r="AT64" s="462"/>
      <c r="AU64" s="462"/>
      <c r="AV64" s="462"/>
      <c r="AW64" s="462"/>
      <c r="AX64" s="462"/>
      <c r="AY64" s="462"/>
      <c r="AZ64" s="462"/>
      <c r="BA64" s="462"/>
      <c r="BB64" s="441" t="s">
        <v>416</v>
      </c>
      <c r="BC64" s="441"/>
      <c r="BD64" s="441"/>
      <c r="BE64" s="441"/>
      <c r="BF64" s="441"/>
      <c r="BG64" s="441"/>
      <c r="BH64" s="441"/>
      <c r="BI64" s="441"/>
      <c r="BJ64" s="441"/>
      <c r="BK64" s="442"/>
      <c r="BL64" s="414" t="s">
        <v>426</v>
      </c>
      <c r="BM64" s="414"/>
      <c r="BN64" s="414"/>
      <c r="BO64" s="414"/>
      <c r="BP64" s="414"/>
      <c r="BQ64" s="414"/>
      <c r="BR64" s="414"/>
      <c r="BS64" s="414"/>
      <c r="BT64" s="414"/>
      <c r="BU64" s="415"/>
    </row>
    <row r="65" spans="1:73" ht="13.5" customHeight="1" x14ac:dyDescent="0.15">
      <c r="A65" s="409" t="s">
        <v>408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10">
        <v>6</v>
      </c>
      <c r="O65" s="411"/>
      <c r="P65" s="411"/>
      <c r="Q65" s="411"/>
      <c r="R65" s="411"/>
      <c r="S65" s="411"/>
      <c r="T65" s="411"/>
      <c r="U65" s="411"/>
      <c r="V65" s="411"/>
      <c r="W65" s="411"/>
      <c r="X65" s="411">
        <v>402</v>
      </c>
      <c r="Y65" s="411"/>
      <c r="Z65" s="411"/>
      <c r="AA65" s="411"/>
      <c r="AB65" s="411"/>
      <c r="AC65" s="411"/>
      <c r="AD65" s="411"/>
      <c r="AE65" s="411"/>
      <c r="AF65" s="411"/>
      <c r="AG65" s="411"/>
      <c r="AH65" s="460">
        <v>125</v>
      </c>
      <c r="AI65" s="460"/>
      <c r="AJ65" s="460"/>
      <c r="AK65" s="460"/>
      <c r="AL65" s="460"/>
      <c r="AM65" s="460"/>
      <c r="AN65" s="460"/>
      <c r="AO65" s="460"/>
      <c r="AP65" s="460"/>
      <c r="AQ65" s="460"/>
      <c r="AR65" s="460">
        <v>571</v>
      </c>
      <c r="AS65" s="460"/>
      <c r="AT65" s="460"/>
      <c r="AU65" s="460"/>
      <c r="AV65" s="460"/>
      <c r="AW65" s="460"/>
      <c r="AX65" s="460"/>
      <c r="AY65" s="460"/>
      <c r="AZ65" s="460"/>
      <c r="BA65" s="460"/>
      <c r="BB65" s="463">
        <v>121</v>
      </c>
      <c r="BC65" s="463"/>
      <c r="BD65" s="463"/>
      <c r="BE65" s="463"/>
      <c r="BF65" s="463"/>
      <c r="BG65" s="463"/>
      <c r="BH65" s="291"/>
      <c r="BI65" s="291"/>
      <c r="BJ65" s="291"/>
      <c r="BK65" s="291"/>
      <c r="BL65" s="460">
        <v>81</v>
      </c>
      <c r="BM65" s="460"/>
      <c r="BN65" s="460"/>
      <c r="BO65" s="460"/>
      <c r="BP65" s="460"/>
      <c r="BQ65" s="460"/>
      <c r="BR65" s="460"/>
      <c r="BS65" s="460"/>
      <c r="BT65" s="460"/>
      <c r="BU65" s="460"/>
    </row>
    <row r="66" spans="1:73" ht="13.5" customHeight="1" x14ac:dyDescent="0.15">
      <c r="A66" s="409" t="s">
        <v>407</v>
      </c>
      <c r="B66" s="409"/>
      <c r="C66" s="409"/>
      <c r="D66" s="409"/>
      <c r="E66" s="409"/>
      <c r="F66" s="409"/>
      <c r="G66" s="409"/>
      <c r="H66" s="409"/>
      <c r="I66" s="409"/>
      <c r="J66" s="409"/>
      <c r="K66" s="409"/>
      <c r="L66" s="409"/>
      <c r="M66" s="409"/>
      <c r="N66" s="410">
        <v>4</v>
      </c>
      <c r="O66" s="411"/>
      <c r="P66" s="411"/>
      <c r="Q66" s="411"/>
      <c r="R66" s="411"/>
      <c r="S66" s="411"/>
      <c r="T66" s="411"/>
      <c r="U66" s="411"/>
      <c r="V66" s="411"/>
      <c r="W66" s="411"/>
      <c r="X66" s="411">
        <v>397</v>
      </c>
      <c r="Y66" s="411"/>
      <c r="Z66" s="411"/>
      <c r="AA66" s="411"/>
      <c r="AB66" s="411"/>
      <c r="AC66" s="411"/>
      <c r="AD66" s="411"/>
      <c r="AE66" s="411"/>
      <c r="AF66" s="411"/>
      <c r="AG66" s="411"/>
      <c r="AH66" s="460">
        <v>129</v>
      </c>
      <c r="AI66" s="460"/>
      <c r="AJ66" s="460"/>
      <c r="AK66" s="460"/>
      <c r="AL66" s="460"/>
      <c r="AM66" s="460"/>
      <c r="AN66" s="460"/>
      <c r="AO66" s="460"/>
      <c r="AP66" s="460"/>
      <c r="AQ66" s="460"/>
      <c r="AR66" s="460">
        <v>624</v>
      </c>
      <c r="AS66" s="460"/>
      <c r="AT66" s="460"/>
      <c r="AU66" s="460"/>
      <c r="AV66" s="460"/>
      <c r="AW66" s="460"/>
      <c r="AX66" s="460"/>
      <c r="AY66" s="460"/>
      <c r="AZ66" s="460"/>
      <c r="BA66" s="460"/>
      <c r="BB66" s="463">
        <v>99</v>
      </c>
      <c r="BC66" s="463"/>
      <c r="BD66" s="463"/>
      <c r="BE66" s="463"/>
      <c r="BF66" s="463"/>
      <c r="BG66" s="463"/>
      <c r="BH66" s="291"/>
      <c r="BI66" s="291"/>
      <c r="BJ66" s="291"/>
      <c r="BK66" s="291"/>
      <c r="BL66" s="460">
        <v>67</v>
      </c>
      <c r="BM66" s="460"/>
      <c r="BN66" s="460"/>
      <c r="BO66" s="460"/>
      <c r="BP66" s="460"/>
      <c r="BQ66" s="460"/>
      <c r="BR66" s="460"/>
      <c r="BS66" s="460"/>
      <c r="BT66" s="460"/>
      <c r="BU66" s="460"/>
    </row>
    <row r="67" spans="1:73" ht="13.5" customHeight="1" x14ac:dyDescent="0.15">
      <c r="A67" s="409" t="s">
        <v>413</v>
      </c>
      <c r="B67" s="409"/>
      <c r="C67" s="409"/>
      <c r="D67" s="409"/>
      <c r="E67" s="409"/>
      <c r="F67" s="409"/>
      <c r="G67" s="409"/>
      <c r="H67" s="409"/>
      <c r="I67" s="409"/>
      <c r="J67" s="409"/>
      <c r="K67" s="409"/>
      <c r="L67" s="409"/>
      <c r="M67" s="409"/>
      <c r="N67" s="410">
        <v>4</v>
      </c>
      <c r="O67" s="411"/>
      <c r="P67" s="411"/>
      <c r="Q67" s="411"/>
      <c r="R67" s="411"/>
      <c r="S67" s="411"/>
      <c r="T67" s="411"/>
      <c r="U67" s="411"/>
      <c r="V67" s="411"/>
      <c r="W67" s="411"/>
      <c r="X67" s="411">
        <v>380</v>
      </c>
      <c r="Y67" s="411"/>
      <c r="Z67" s="411"/>
      <c r="AA67" s="411"/>
      <c r="AB67" s="411"/>
      <c r="AC67" s="411"/>
      <c r="AD67" s="411"/>
      <c r="AE67" s="411"/>
      <c r="AF67" s="411"/>
      <c r="AG67" s="411"/>
      <c r="AH67" s="460">
        <v>122</v>
      </c>
      <c r="AI67" s="460"/>
      <c r="AJ67" s="460"/>
      <c r="AK67" s="460"/>
      <c r="AL67" s="460"/>
      <c r="AM67" s="460"/>
      <c r="AN67" s="460"/>
      <c r="AO67" s="460"/>
      <c r="AP67" s="460"/>
      <c r="AQ67" s="460"/>
      <c r="AR67" s="460">
        <v>658</v>
      </c>
      <c r="AS67" s="460"/>
      <c r="AT67" s="460"/>
      <c r="AU67" s="460"/>
      <c r="AV67" s="460"/>
      <c r="AW67" s="460"/>
      <c r="AX67" s="460"/>
      <c r="AY67" s="460"/>
      <c r="AZ67" s="460"/>
      <c r="BA67" s="460"/>
      <c r="BB67" s="463">
        <v>71</v>
      </c>
      <c r="BC67" s="463"/>
      <c r="BD67" s="463"/>
      <c r="BE67" s="463"/>
      <c r="BF67" s="463"/>
      <c r="BG67" s="463"/>
      <c r="BH67" s="291"/>
      <c r="BI67" s="291"/>
      <c r="BJ67" s="291"/>
      <c r="BK67" s="291"/>
      <c r="BL67" s="460">
        <v>76</v>
      </c>
      <c r="BM67" s="460"/>
      <c r="BN67" s="460"/>
      <c r="BO67" s="460"/>
      <c r="BP67" s="460"/>
      <c r="BQ67" s="460"/>
      <c r="BR67" s="460"/>
      <c r="BS67" s="460"/>
      <c r="BT67" s="460"/>
      <c r="BU67" s="460"/>
    </row>
    <row r="68" spans="1:73" ht="13.5" customHeight="1" x14ac:dyDescent="0.15">
      <c r="A68" s="409" t="s">
        <v>417</v>
      </c>
      <c r="B68" s="409"/>
      <c r="C68" s="409"/>
      <c r="D68" s="409"/>
      <c r="E68" s="409"/>
      <c r="F68" s="409"/>
      <c r="G68" s="409"/>
      <c r="H68" s="409"/>
      <c r="I68" s="409"/>
      <c r="J68" s="409"/>
      <c r="K68" s="409"/>
      <c r="L68" s="409"/>
      <c r="M68" s="409"/>
      <c r="N68" s="410">
        <v>4</v>
      </c>
      <c r="O68" s="411"/>
      <c r="P68" s="411"/>
      <c r="Q68" s="411"/>
      <c r="R68" s="411"/>
      <c r="S68" s="411"/>
      <c r="T68" s="411"/>
      <c r="U68" s="411"/>
      <c r="V68" s="411"/>
      <c r="W68" s="411"/>
      <c r="X68" s="411">
        <v>384</v>
      </c>
      <c r="Y68" s="411"/>
      <c r="Z68" s="411"/>
      <c r="AA68" s="411"/>
      <c r="AB68" s="411"/>
      <c r="AC68" s="411"/>
      <c r="AD68" s="411"/>
      <c r="AE68" s="411"/>
      <c r="AF68" s="411"/>
      <c r="AG68" s="411"/>
      <c r="AH68" s="460">
        <v>116</v>
      </c>
      <c r="AI68" s="460"/>
      <c r="AJ68" s="460"/>
      <c r="AK68" s="460"/>
      <c r="AL68" s="460"/>
      <c r="AM68" s="460"/>
      <c r="AN68" s="460"/>
      <c r="AO68" s="460"/>
      <c r="AP68" s="460"/>
      <c r="AQ68" s="460"/>
      <c r="AR68" s="460">
        <v>748</v>
      </c>
      <c r="AS68" s="460"/>
      <c r="AT68" s="460"/>
      <c r="AU68" s="460"/>
      <c r="AV68" s="460"/>
      <c r="AW68" s="460"/>
      <c r="AX68" s="460"/>
      <c r="AY68" s="460"/>
      <c r="AZ68" s="460"/>
      <c r="BA68" s="460"/>
      <c r="BB68" s="463">
        <v>112</v>
      </c>
      <c r="BC68" s="463"/>
      <c r="BD68" s="463"/>
      <c r="BE68" s="463"/>
      <c r="BF68" s="463"/>
      <c r="BG68" s="463"/>
      <c r="BH68" s="291"/>
      <c r="BI68" s="291"/>
      <c r="BJ68" s="291"/>
      <c r="BK68" s="291"/>
      <c r="BL68" s="460">
        <v>156</v>
      </c>
      <c r="BM68" s="460"/>
      <c r="BN68" s="460"/>
      <c r="BO68" s="460"/>
      <c r="BP68" s="460"/>
      <c r="BQ68" s="460"/>
      <c r="BR68" s="460"/>
      <c r="BS68" s="460"/>
      <c r="BT68" s="460"/>
      <c r="BU68" s="460"/>
    </row>
    <row r="69" spans="1:73" ht="13.5" customHeight="1" x14ac:dyDescent="0.15">
      <c r="A69" s="550" t="s">
        <v>419</v>
      </c>
      <c r="B69" s="550"/>
      <c r="C69" s="550"/>
      <c r="D69" s="550"/>
      <c r="E69" s="550"/>
      <c r="F69" s="550"/>
      <c r="G69" s="550"/>
      <c r="H69" s="550"/>
      <c r="I69" s="550"/>
      <c r="J69" s="550"/>
      <c r="K69" s="550"/>
      <c r="L69" s="550"/>
      <c r="M69" s="550"/>
      <c r="N69" s="553">
        <v>4</v>
      </c>
      <c r="O69" s="554"/>
      <c r="P69" s="554"/>
      <c r="Q69" s="554"/>
      <c r="R69" s="554"/>
      <c r="S69" s="554"/>
      <c r="T69" s="554"/>
      <c r="U69" s="554"/>
      <c r="V69" s="554"/>
      <c r="W69" s="554"/>
      <c r="X69" s="554">
        <v>399</v>
      </c>
      <c r="Y69" s="554"/>
      <c r="Z69" s="554"/>
      <c r="AA69" s="554"/>
      <c r="AB69" s="554"/>
      <c r="AC69" s="554"/>
      <c r="AD69" s="554"/>
      <c r="AE69" s="554"/>
      <c r="AF69" s="554"/>
      <c r="AG69" s="554"/>
      <c r="AH69" s="561">
        <v>123</v>
      </c>
      <c r="AI69" s="561"/>
      <c r="AJ69" s="561"/>
      <c r="AK69" s="561"/>
      <c r="AL69" s="561"/>
      <c r="AM69" s="561"/>
      <c r="AN69" s="561"/>
      <c r="AO69" s="561"/>
      <c r="AP69" s="561"/>
      <c r="AQ69" s="561"/>
      <c r="AR69" s="561">
        <v>914</v>
      </c>
      <c r="AS69" s="561"/>
      <c r="AT69" s="561"/>
      <c r="AU69" s="561"/>
      <c r="AV69" s="561"/>
      <c r="AW69" s="561"/>
      <c r="AX69" s="561"/>
      <c r="AY69" s="561"/>
      <c r="AZ69" s="561"/>
      <c r="BA69" s="460"/>
      <c r="BB69" s="562">
        <v>161</v>
      </c>
      <c r="BC69" s="562"/>
      <c r="BD69" s="562"/>
      <c r="BE69" s="562"/>
      <c r="BF69" s="562"/>
      <c r="BG69" s="562"/>
      <c r="BH69" s="291"/>
      <c r="BI69" s="291"/>
      <c r="BJ69" s="291"/>
      <c r="BK69" s="291"/>
      <c r="BL69" s="561">
        <v>149</v>
      </c>
      <c r="BM69" s="561"/>
      <c r="BN69" s="561"/>
      <c r="BO69" s="561"/>
      <c r="BP69" s="561"/>
      <c r="BQ69" s="561"/>
      <c r="BR69" s="561"/>
      <c r="BS69" s="561"/>
      <c r="BT69" s="561"/>
      <c r="BU69" s="561"/>
    </row>
    <row r="70" spans="1:73" ht="13.5" customHeight="1" x14ac:dyDescent="0.15">
      <c r="A70" s="102"/>
      <c r="B70" s="102"/>
      <c r="C70" s="102"/>
      <c r="D70" s="102"/>
      <c r="E70" s="102"/>
      <c r="F70" s="102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R70" s="149"/>
      <c r="AS70" s="149"/>
      <c r="AT70" s="149"/>
      <c r="AU70" s="149"/>
      <c r="AV70" s="149"/>
      <c r="AW70" s="149"/>
      <c r="AX70" s="149"/>
      <c r="AY70" s="149"/>
      <c r="AZ70" s="149"/>
      <c r="BA70" s="259"/>
      <c r="BB70" s="257"/>
      <c r="BC70" s="257"/>
      <c r="BD70" s="257"/>
      <c r="BE70" s="257"/>
      <c r="BF70" s="257"/>
      <c r="BG70" s="257"/>
      <c r="BH70" s="257"/>
      <c r="BI70" s="257"/>
      <c r="BJ70" s="257"/>
      <c r="BK70" s="133"/>
      <c r="BL70" s="287"/>
      <c r="BM70" s="287"/>
      <c r="BN70" s="287"/>
      <c r="BO70" s="287"/>
      <c r="BP70" s="287"/>
      <c r="BQ70" s="95"/>
      <c r="BR70" s="54"/>
      <c r="BS70" s="54"/>
      <c r="BT70" s="54"/>
    </row>
    <row r="71" spans="1:73" ht="13.5" customHeight="1" x14ac:dyDescent="0.15">
      <c r="A71" s="407" t="s">
        <v>285</v>
      </c>
      <c r="B71" s="408"/>
      <c r="C71" s="408"/>
      <c r="D71" s="408"/>
      <c r="E71" s="408"/>
      <c r="F71" s="408"/>
      <c r="G71" s="408"/>
      <c r="H71" s="408"/>
      <c r="I71" s="408"/>
      <c r="J71" s="408"/>
      <c r="K71" s="408"/>
      <c r="L71" s="408"/>
      <c r="M71" s="408"/>
      <c r="N71" s="412" t="s">
        <v>287</v>
      </c>
      <c r="O71" s="413"/>
      <c r="P71" s="413"/>
      <c r="Q71" s="413"/>
      <c r="R71" s="413"/>
      <c r="S71" s="413"/>
      <c r="T71" s="413"/>
      <c r="U71" s="413"/>
      <c r="V71" s="413"/>
      <c r="W71" s="413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</row>
    <row r="72" spans="1:73" ht="13.5" customHeight="1" x14ac:dyDescent="0.15">
      <c r="A72" s="418"/>
      <c r="B72" s="419"/>
      <c r="C72" s="419"/>
      <c r="D72" s="419"/>
      <c r="E72" s="419"/>
      <c r="F72" s="419"/>
      <c r="G72" s="419"/>
      <c r="H72" s="419"/>
      <c r="I72" s="419"/>
      <c r="J72" s="419"/>
      <c r="K72" s="419"/>
      <c r="L72" s="419"/>
      <c r="M72" s="419"/>
      <c r="N72" s="414" t="s">
        <v>223</v>
      </c>
      <c r="O72" s="414"/>
      <c r="P72" s="414"/>
      <c r="Q72" s="414"/>
      <c r="R72" s="414"/>
      <c r="S72" s="414"/>
      <c r="T72" s="414"/>
      <c r="U72" s="414"/>
      <c r="V72" s="414"/>
      <c r="W72" s="415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</row>
    <row r="73" spans="1:73" ht="13.5" customHeight="1" x14ac:dyDescent="0.15">
      <c r="A73" s="416" t="s">
        <v>408</v>
      </c>
      <c r="B73" s="416"/>
      <c r="C73" s="416"/>
      <c r="D73" s="416"/>
      <c r="E73" s="416"/>
      <c r="F73" s="416"/>
      <c r="G73" s="416"/>
      <c r="H73" s="416"/>
      <c r="I73" s="416"/>
      <c r="J73" s="416"/>
      <c r="K73" s="416"/>
      <c r="L73" s="416"/>
      <c r="M73" s="417"/>
      <c r="N73" s="460">
        <v>316</v>
      </c>
      <c r="O73" s="460"/>
      <c r="P73" s="460"/>
      <c r="Q73" s="460"/>
      <c r="R73" s="460"/>
      <c r="S73" s="460"/>
      <c r="T73" s="460"/>
      <c r="U73" s="460"/>
      <c r="V73" s="460"/>
      <c r="W73" s="460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290"/>
      <c r="AI73" s="290"/>
      <c r="AJ73" s="290"/>
      <c r="AK73" s="290"/>
      <c r="AL73" s="290"/>
      <c r="AM73" s="290"/>
      <c r="AN73" s="290"/>
      <c r="AO73" s="290"/>
      <c r="AP73" s="290"/>
      <c r="AQ73" s="290"/>
      <c r="AR73" s="290"/>
      <c r="AS73" s="290"/>
      <c r="AT73" s="290"/>
      <c r="AU73" s="290"/>
      <c r="AV73" s="290"/>
      <c r="AW73" s="290"/>
      <c r="AX73" s="290"/>
      <c r="AY73" s="290"/>
      <c r="AZ73" s="290"/>
      <c r="BA73" s="290"/>
      <c r="BB73" s="291"/>
      <c r="BC73" s="291"/>
      <c r="BD73" s="291"/>
      <c r="BE73" s="291"/>
      <c r="BF73" s="291"/>
      <c r="BG73" s="291"/>
      <c r="BH73" s="291"/>
      <c r="BI73" s="291"/>
      <c r="BJ73" s="291"/>
      <c r="BK73" s="291"/>
      <c r="BL73" s="290"/>
      <c r="BM73" s="290"/>
      <c r="BN73" s="290"/>
      <c r="BO73" s="290"/>
      <c r="BP73" s="290"/>
      <c r="BQ73" s="290"/>
      <c r="BR73" s="290"/>
      <c r="BS73" s="290"/>
      <c r="BT73" s="290"/>
      <c r="BU73" s="290"/>
    </row>
    <row r="74" spans="1:73" ht="13.5" customHeight="1" x14ac:dyDescent="0.15">
      <c r="A74" s="409" t="s">
        <v>407</v>
      </c>
      <c r="B74" s="409"/>
      <c r="C74" s="409"/>
      <c r="D74" s="409"/>
      <c r="E74" s="409"/>
      <c r="F74" s="409"/>
      <c r="G74" s="409"/>
      <c r="H74" s="409"/>
      <c r="I74" s="409"/>
      <c r="J74" s="409"/>
      <c r="K74" s="409"/>
      <c r="L74" s="409"/>
      <c r="M74" s="420"/>
      <c r="N74" s="460">
        <v>334</v>
      </c>
      <c r="O74" s="460"/>
      <c r="P74" s="460"/>
      <c r="Q74" s="460"/>
      <c r="R74" s="460"/>
      <c r="S74" s="460"/>
      <c r="T74" s="460"/>
      <c r="U74" s="460"/>
      <c r="V74" s="460"/>
      <c r="W74" s="460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290"/>
      <c r="AI74" s="290"/>
      <c r="AJ74" s="290"/>
      <c r="AK74" s="290"/>
      <c r="AL74" s="290"/>
      <c r="AM74" s="290"/>
      <c r="AN74" s="290"/>
      <c r="AO74" s="290"/>
      <c r="AP74" s="290"/>
      <c r="AQ74" s="290"/>
      <c r="AR74" s="290"/>
      <c r="AS74" s="290"/>
      <c r="AT74" s="290"/>
      <c r="AU74" s="290"/>
      <c r="AV74" s="290"/>
      <c r="AW74" s="290"/>
      <c r="AX74" s="290"/>
      <c r="AY74" s="290"/>
      <c r="AZ74" s="290"/>
      <c r="BA74" s="290"/>
      <c r="BB74" s="291"/>
      <c r="BC74" s="291"/>
      <c r="BD74" s="291"/>
      <c r="BE74" s="291"/>
      <c r="BF74" s="291"/>
      <c r="BG74" s="291"/>
      <c r="BH74" s="291"/>
      <c r="BI74" s="291"/>
      <c r="BJ74" s="291"/>
      <c r="BK74" s="291"/>
      <c r="BL74" s="290"/>
      <c r="BM74" s="290"/>
      <c r="BN74" s="290"/>
      <c r="BO74" s="290"/>
      <c r="BP74" s="290"/>
      <c r="BQ74" s="290"/>
      <c r="BR74" s="290"/>
      <c r="BS74" s="290"/>
      <c r="BT74" s="290"/>
      <c r="BU74" s="290"/>
    </row>
    <row r="75" spans="1:73" ht="13.5" customHeight="1" x14ac:dyDescent="0.15">
      <c r="A75" s="409" t="s">
        <v>413</v>
      </c>
      <c r="B75" s="409"/>
      <c r="C75" s="409"/>
      <c r="D75" s="409"/>
      <c r="E75" s="409"/>
      <c r="F75" s="409"/>
      <c r="G75" s="409"/>
      <c r="H75" s="409"/>
      <c r="I75" s="409"/>
      <c r="J75" s="409"/>
      <c r="K75" s="409"/>
      <c r="L75" s="409"/>
      <c r="M75" s="409"/>
      <c r="N75" s="563">
        <v>321</v>
      </c>
      <c r="O75" s="460"/>
      <c r="P75" s="460"/>
      <c r="Q75" s="460"/>
      <c r="R75" s="460"/>
      <c r="S75" s="460"/>
      <c r="T75" s="460"/>
      <c r="U75" s="460"/>
      <c r="V75" s="460"/>
      <c r="W75" s="460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290"/>
      <c r="AI75" s="290"/>
      <c r="AJ75" s="290"/>
      <c r="AK75" s="290"/>
      <c r="AL75" s="290"/>
      <c r="AM75" s="290"/>
      <c r="AN75" s="290"/>
      <c r="AO75" s="290"/>
      <c r="AP75" s="290"/>
      <c r="AQ75" s="290"/>
      <c r="AR75" s="290"/>
      <c r="AS75" s="290"/>
      <c r="AT75" s="290"/>
      <c r="AU75" s="290"/>
      <c r="AV75" s="290"/>
      <c r="AW75" s="290"/>
      <c r="AX75" s="290"/>
      <c r="AY75" s="290"/>
      <c r="AZ75" s="290"/>
      <c r="BA75" s="290"/>
      <c r="BB75" s="291"/>
      <c r="BC75" s="291"/>
      <c r="BD75" s="291"/>
      <c r="BE75" s="291"/>
      <c r="BF75" s="291"/>
      <c r="BG75" s="291"/>
      <c r="BH75" s="291"/>
      <c r="BI75" s="291"/>
      <c r="BJ75" s="291"/>
      <c r="BK75" s="291"/>
      <c r="BL75" s="290"/>
      <c r="BM75" s="290"/>
      <c r="BN75" s="290"/>
      <c r="BO75" s="290"/>
      <c r="BP75" s="290"/>
      <c r="BQ75" s="290"/>
      <c r="BR75" s="290"/>
      <c r="BS75" s="290"/>
      <c r="BT75" s="290"/>
      <c r="BU75" s="290"/>
    </row>
    <row r="76" spans="1:73" ht="13.5" customHeight="1" x14ac:dyDescent="0.15">
      <c r="A76" s="409" t="s">
        <v>417</v>
      </c>
      <c r="B76" s="409"/>
      <c r="C76" s="409"/>
      <c r="D76" s="409"/>
      <c r="E76" s="409"/>
      <c r="F76" s="409"/>
      <c r="G76" s="409"/>
      <c r="H76" s="409"/>
      <c r="I76" s="409"/>
      <c r="J76" s="409"/>
      <c r="K76" s="409"/>
      <c r="L76" s="409"/>
      <c r="M76" s="409"/>
      <c r="N76" s="563">
        <v>493</v>
      </c>
      <c r="O76" s="460"/>
      <c r="P76" s="460"/>
      <c r="Q76" s="460"/>
      <c r="R76" s="460"/>
      <c r="S76" s="460"/>
      <c r="T76" s="460"/>
      <c r="U76" s="460"/>
      <c r="V76" s="460"/>
      <c r="W76" s="460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290"/>
      <c r="AI76" s="290"/>
      <c r="AJ76" s="290"/>
      <c r="AK76" s="290"/>
      <c r="AL76" s="290"/>
      <c r="AM76" s="290"/>
      <c r="AN76" s="290"/>
      <c r="AO76" s="290"/>
      <c r="AP76" s="290"/>
      <c r="AQ76" s="290"/>
      <c r="AR76" s="290"/>
      <c r="AS76" s="290"/>
      <c r="AT76" s="290"/>
      <c r="AU76" s="290"/>
      <c r="AV76" s="290"/>
      <c r="AW76" s="290"/>
      <c r="AX76" s="290"/>
      <c r="AY76" s="290"/>
      <c r="AZ76" s="290"/>
      <c r="BA76" s="290"/>
      <c r="BB76" s="291"/>
      <c r="BC76" s="291"/>
      <c r="BD76" s="291"/>
      <c r="BE76" s="291"/>
      <c r="BF76" s="291"/>
      <c r="BG76" s="291"/>
      <c r="BH76" s="291"/>
      <c r="BI76" s="291"/>
      <c r="BJ76" s="291"/>
      <c r="BK76" s="291"/>
      <c r="BL76" s="290"/>
      <c r="BM76" s="290"/>
      <c r="BN76" s="290"/>
      <c r="BO76" s="290"/>
      <c r="BP76" s="290"/>
      <c r="BQ76" s="290"/>
      <c r="BR76" s="290"/>
      <c r="BS76" s="290"/>
      <c r="BT76" s="290"/>
      <c r="BU76" s="290"/>
    </row>
    <row r="77" spans="1:73" ht="13.5" customHeight="1" x14ac:dyDescent="0.15">
      <c r="A77" s="550" t="s">
        <v>419</v>
      </c>
      <c r="B77" s="550"/>
      <c r="C77" s="550"/>
      <c r="D77" s="550"/>
      <c r="E77" s="550"/>
      <c r="F77" s="550"/>
      <c r="G77" s="550"/>
      <c r="H77" s="550"/>
      <c r="I77" s="550"/>
      <c r="J77" s="550"/>
      <c r="K77" s="550"/>
      <c r="L77" s="550"/>
      <c r="M77" s="550"/>
      <c r="N77" s="564">
        <v>557</v>
      </c>
      <c r="O77" s="561"/>
      <c r="P77" s="561"/>
      <c r="Q77" s="561"/>
      <c r="R77" s="561"/>
      <c r="S77" s="561"/>
      <c r="T77" s="561"/>
      <c r="U77" s="561"/>
      <c r="V77" s="561"/>
      <c r="W77" s="561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290"/>
      <c r="AI77" s="290"/>
      <c r="AJ77" s="290"/>
      <c r="AK77" s="290"/>
      <c r="AL77" s="290"/>
      <c r="AM77" s="290"/>
      <c r="AN77" s="290"/>
      <c r="AO77" s="290"/>
      <c r="AP77" s="290"/>
      <c r="AQ77" s="290"/>
      <c r="AR77" s="290"/>
      <c r="AS77" s="290"/>
      <c r="AT77" s="290"/>
      <c r="AU77" s="290"/>
      <c r="AV77" s="290"/>
      <c r="AW77" s="290"/>
      <c r="AX77" s="290"/>
      <c r="AY77" s="290"/>
      <c r="AZ77" s="290"/>
      <c r="BA77" s="290"/>
      <c r="BB77" s="291"/>
      <c r="BC77" s="291"/>
      <c r="BD77" s="291"/>
      <c r="BE77" s="291"/>
      <c r="BF77" s="291"/>
      <c r="BG77" s="291"/>
      <c r="BH77" s="291"/>
      <c r="BI77" s="291"/>
      <c r="BJ77" s="291"/>
      <c r="BK77" s="291"/>
      <c r="BL77" s="290"/>
      <c r="BM77" s="290"/>
      <c r="BN77" s="290"/>
      <c r="BO77" s="290"/>
      <c r="BP77" s="290"/>
      <c r="BQ77" s="290"/>
      <c r="BR77" s="290"/>
      <c r="BS77" s="290"/>
      <c r="BT77" s="290"/>
      <c r="BU77" s="290"/>
    </row>
    <row r="78" spans="1:73" ht="13.5" customHeight="1" x14ac:dyDescent="0.15">
      <c r="E78" s="102"/>
      <c r="F78" s="102"/>
      <c r="G78" s="102"/>
      <c r="H78" s="102"/>
      <c r="I78" s="102"/>
      <c r="J78" s="102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94" t="s">
        <v>218</v>
      </c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107"/>
      <c r="BH78" s="107"/>
      <c r="BI78" s="107"/>
      <c r="BJ78" s="107"/>
      <c r="BK78" s="107"/>
      <c r="BL78" s="107"/>
      <c r="BM78" s="107"/>
      <c r="BN78" s="287"/>
      <c r="BO78" s="287"/>
      <c r="BP78" s="287"/>
      <c r="BQ78" s="287"/>
      <c r="BR78" s="287"/>
      <c r="BS78" s="287"/>
      <c r="BT78" s="287"/>
    </row>
    <row r="79" spans="1:73" x14ac:dyDescent="0.15">
      <c r="E79" s="286"/>
      <c r="F79" s="286"/>
      <c r="G79" s="286"/>
      <c r="H79" s="286"/>
      <c r="I79" s="286"/>
      <c r="J79" s="286"/>
      <c r="K79" s="286"/>
      <c r="L79" s="286"/>
      <c r="M79" s="286"/>
      <c r="N79" s="286"/>
      <c r="O79" s="286"/>
      <c r="P79" s="286"/>
      <c r="Q79" s="287"/>
      <c r="R79" s="287"/>
      <c r="S79" s="287"/>
      <c r="T79" s="287"/>
      <c r="U79" s="287"/>
      <c r="V79" s="287"/>
      <c r="W79" s="287"/>
      <c r="X79" s="287"/>
      <c r="Y79" s="287"/>
      <c r="Z79" s="287"/>
      <c r="AA79" s="287"/>
      <c r="AB79" s="287"/>
      <c r="AC79" s="287"/>
      <c r="AD79" s="287"/>
      <c r="AE79" s="287"/>
      <c r="AF79" s="287"/>
      <c r="AG79" s="287"/>
      <c r="AH79" s="287"/>
      <c r="AI79" s="287"/>
      <c r="AJ79" s="287"/>
      <c r="AK79" s="287"/>
      <c r="AL79" s="287"/>
      <c r="AM79" s="287"/>
      <c r="AN79" s="287"/>
      <c r="AO79" s="287"/>
      <c r="AP79" s="287"/>
      <c r="AQ79" s="287"/>
      <c r="AR79" s="287"/>
      <c r="AS79" s="287"/>
      <c r="AT79" s="287"/>
      <c r="AU79" s="287"/>
      <c r="AV79" s="287"/>
      <c r="AW79" s="287"/>
      <c r="AX79" s="53"/>
      <c r="AY79" s="53"/>
      <c r="AZ79" s="53"/>
      <c r="BA79" s="53"/>
      <c r="BB79" s="53"/>
      <c r="BC79" s="53"/>
      <c r="BD79" s="53"/>
      <c r="BE79" s="53"/>
      <c r="BF79" s="53"/>
      <c r="BG79" s="107"/>
      <c r="BH79" s="107"/>
      <c r="BI79" s="107"/>
      <c r="BJ79" s="107"/>
      <c r="BK79" s="107"/>
      <c r="BL79" s="107"/>
      <c r="BM79" s="107"/>
      <c r="BN79" s="97"/>
      <c r="BO79" s="97"/>
      <c r="BP79" s="97"/>
      <c r="BQ79" s="287"/>
      <c r="BR79" s="287"/>
      <c r="BS79" s="287"/>
      <c r="BT79" s="287"/>
      <c r="BU79" s="95"/>
    </row>
    <row r="80" spans="1:73" x14ac:dyDescent="0.15">
      <c r="E80" s="286"/>
      <c r="F80" s="286"/>
      <c r="G80" s="286"/>
      <c r="H80" s="286"/>
      <c r="I80" s="286"/>
      <c r="J80" s="286"/>
      <c r="K80" s="286"/>
      <c r="L80" s="286"/>
      <c r="M80" s="286"/>
      <c r="N80" s="286"/>
      <c r="O80" s="286"/>
      <c r="P80" s="286"/>
      <c r="Q80" s="287"/>
      <c r="R80" s="287"/>
      <c r="S80" s="287"/>
      <c r="T80" s="287"/>
      <c r="U80" s="287"/>
      <c r="V80" s="287"/>
      <c r="W80" s="287"/>
      <c r="X80" s="287"/>
      <c r="Y80" s="287"/>
      <c r="Z80" s="287"/>
      <c r="AA80" s="287"/>
      <c r="AB80" s="287"/>
      <c r="AC80" s="287"/>
      <c r="AD80" s="287"/>
      <c r="AE80" s="287"/>
      <c r="AF80" s="287"/>
      <c r="AG80" s="287"/>
      <c r="AH80" s="287"/>
      <c r="AI80" s="287"/>
      <c r="AJ80" s="287"/>
      <c r="AK80" s="287"/>
      <c r="AL80" s="287"/>
      <c r="AM80" s="287"/>
      <c r="AN80" s="287"/>
      <c r="AO80" s="287"/>
      <c r="AP80" s="287"/>
      <c r="AQ80" s="287"/>
      <c r="AR80" s="287"/>
      <c r="AS80" s="287"/>
      <c r="AT80" s="287"/>
      <c r="AU80" s="287"/>
      <c r="AV80" s="287"/>
      <c r="AW80" s="287"/>
      <c r="AX80" s="53"/>
      <c r="AY80" s="53"/>
      <c r="AZ80" s="53"/>
      <c r="BA80" s="53"/>
      <c r="BB80" s="53"/>
      <c r="BC80" s="53"/>
      <c r="BD80" s="53"/>
      <c r="BE80" s="53"/>
      <c r="BF80" s="53"/>
      <c r="BG80" s="107"/>
      <c r="BH80" s="107"/>
      <c r="BI80" s="107"/>
      <c r="BJ80" s="107"/>
      <c r="BK80" s="107"/>
      <c r="BL80" s="107"/>
      <c r="BM80" s="107"/>
      <c r="BN80" s="287"/>
      <c r="BO80" s="287"/>
      <c r="BP80" s="287"/>
      <c r="BQ80" s="287"/>
      <c r="BR80" s="287"/>
      <c r="BS80" s="287"/>
      <c r="BT80" s="287"/>
      <c r="BU80" s="95"/>
    </row>
    <row r="81" spans="1:73" ht="21" customHeight="1" x14ac:dyDescent="0.15">
      <c r="A81" s="406" t="s">
        <v>227</v>
      </c>
      <c r="B81" s="406"/>
      <c r="C81" s="406"/>
      <c r="D81" s="406"/>
      <c r="E81" s="406"/>
      <c r="F81" s="406"/>
      <c r="G81" s="406"/>
      <c r="H81" s="406"/>
      <c r="I81" s="406"/>
      <c r="J81" s="406"/>
      <c r="K81" s="406"/>
      <c r="L81" s="406"/>
      <c r="M81" s="406"/>
      <c r="N81" s="406"/>
      <c r="O81" s="406"/>
      <c r="P81" s="406"/>
      <c r="Q81" s="406"/>
      <c r="R81" s="406"/>
      <c r="S81" s="406"/>
      <c r="T81" s="406"/>
      <c r="U81" s="406"/>
      <c r="V81" s="406"/>
      <c r="W81" s="406"/>
      <c r="X81" s="406"/>
      <c r="Y81" s="406"/>
      <c r="Z81" s="406"/>
      <c r="AA81" s="406"/>
      <c r="AB81" s="406"/>
      <c r="AC81" s="406"/>
      <c r="AD81" s="406"/>
      <c r="AE81" s="406"/>
      <c r="AF81" s="406"/>
      <c r="AG81" s="406"/>
      <c r="AH81" s="406"/>
      <c r="AI81" s="406"/>
      <c r="AJ81" s="406"/>
      <c r="AK81" s="406"/>
      <c r="AL81" s="406"/>
      <c r="AM81" s="406"/>
      <c r="AN81" s="406"/>
      <c r="AO81" s="406"/>
      <c r="AP81" s="406"/>
      <c r="AQ81" s="406"/>
      <c r="AR81" s="406"/>
      <c r="AS81" s="406"/>
      <c r="AT81" s="406"/>
      <c r="AU81" s="406"/>
      <c r="AV81" s="406"/>
      <c r="AW81" s="406"/>
      <c r="AX81" s="406"/>
      <c r="AY81" s="406"/>
      <c r="AZ81" s="406"/>
      <c r="BA81" s="406"/>
      <c r="BB81" s="406"/>
      <c r="BC81" s="406"/>
      <c r="BD81" s="406"/>
      <c r="BE81" s="406"/>
      <c r="BF81" s="406"/>
      <c r="BG81" s="406"/>
      <c r="BH81" s="406"/>
      <c r="BI81" s="406"/>
      <c r="BJ81" s="406"/>
      <c r="BK81" s="406"/>
      <c r="BL81" s="406"/>
      <c r="BM81" s="406"/>
      <c r="BN81" s="406"/>
      <c r="BO81" s="406"/>
      <c r="BP81" s="406"/>
      <c r="BQ81" s="406"/>
      <c r="BR81" s="406"/>
      <c r="BS81" s="406"/>
      <c r="BT81" s="406"/>
      <c r="BU81" s="406"/>
    </row>
    <row r="82" spans="1:73" x14ac:dyDescent="0.15">
      <c r="E82" s="53"/>
      <c r="F82" s="53"/>
      <c r="G82" s="53"/>
      <c r="H82" s="53"/>
      <c r="I82" s="53"/>
      <c r="J82" s="53"/>
      <c r="K82" s="53"/>
      <c r="L82" s="54"/>
      <c r="M82" s="97"/>
      <c r="N82" s="97"/>
      <c r="O82" s="97"/>
      <c r="P82" s="97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286"/>
      <c r="AG82" s="286"/>
      <c r="AH82" s="286"/>
      <c r="AI82" s="286"/>
      <c r="AJ82" s="286"/>
      <c r="AK82" s="286"/>
      <c r="AL82" s="286"/>
      <c r="AM82" s="286"/>
      <c r="AN82" s="97"/>
      <c r="AO82" s="97"/>
      <c r="AP82" s="97"/>
      <c r="AQ82" s="97"/>
      <c r="AR82" s="97"/>
      <c r="AS82" s="97"/>
      <c r="AT82" s="54"/>
      <c r="AU82" s="54"/>
      <c r="AV82" s="54"/>
      <c r="AW82" s="54"/>
      <c r="AX82" s="287"/>
      <c r="AY82" s="287"/>
      <c r="AZ82" s="287"/>
      <c r="BA82" s="287"/>
      <c r="BB82" s="287"/>
      <c r="BC82" s="287"/>
      <c r="BD82" s="287"/>
      <c r="BE82" s="287"/>
      <c r="BF82" s="287"/>
      <c r="BG82" s="99"/>
      <c r="BH82" s="99"/>
      <c r="BI82" s="99"/>
      <c r="BJ82" s="99"/>
      <c r="BK82" s="99"/>
      <c r="BL82" s="99"/>
      <c r="BM82" s="99"/>
      <c r="BN82" s="99"/>
      <c r="BO82" s="99"/>
      <c r="BP82" s="99"/>
      <c r="BQ82" s="99"/>
      <c r="BR82" s="99"/>
      <c r="BS82" s="99"/>
      <c r="BT82" s="99"/>
      <c r="BU82" s="99"/>
    </row>
    <row r="83" spans="1:73" x14ac:dyDescent="0.15">
      <c r="A83" s="105"/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3"/>
      <c r="R83" s="103"/>
      <c r="S83" s="103"/>
      <c r="T83" s="103"/>
      <c r="U83" s="103"/>
      <c r="V83" s="103"/>
      <c r="W83" s="103"/>
      <c r="X83" s="103"/>
      <c r="Y83" s="103"/>
      <c r="Z83" s="53"/>
      <c r="AA83" s="53"/>
      <c r="AB83" s="53"/>
      <c r="AC83" s="53"/>
      <c r="AD83" s="53"/>
      <c r="AE83" s="53"/>
      <c r="AF83" s="53"/>
      <c r="AG83" s="53"/>
      <c r="AH83" s="53"/>
      <c r="AI83" s="97"/>
      <c r="AJ83" s="97"/>
      <c r="AK83" s="97"/>
      <c r="AL83" s="97"/>
      <c r="AM83" s="97"/>
      <c r="AN83" s="97"/>
      <c r="AO83" s="97"/>
      <c r="AP83" s="97"/>
      <c r="AQ83" s="54"/>
      <c r="AR83" s="54"/>
      <c r="AS83" s="54"/>
      <c r="AT83" s="54"/>
      <c r="AU83" s="54"/>
      <c r="AV83" s="54"/>
      <c r="AW83" s="54"/>
      <c r="AX83" s="54"/>
      <c r="AY83" s="54"/>
      <c r="AZ83" s="99"/>
      <c r="BA83" s="99"/>
      <c r="BB83" s="99"/>
      <c r="BC83" s="99"/>
      <c r="BD83" s="99"/>
      <c r="BE83" s="99"/>
      <c r="BF83" s="99"/>
      <c r="BG83" s="99"/>
      <c r="BH83" s="99"/>
      <c r="BI83" s="99"/>
      <c r="BJ83" s="99"/>
      <c r="BK83" s="99"/>
      <c r="BM83" s="147"/>
      <c r="BN83" s="147"/>
      <c r="BO83" s="147"/>
      <c r="BP83" s="147"/>
      <c r="BQ83" s="147"/>
      <c r="BR83" s="147"/>
      <c r="BS83" s="147"/>
      <c r="BT83" s="147"/>
      <c r="BU83" s="140" t="s">
        <v>226</v>
      </c>
    </row>
    <row r="84" spans="1:73" ht="13.5" customHeight="1" x14ac:dyDescent="0.15">
      <c r="A84" s="407" t="s">
        <v>283</v>
      </c>
      <c r="B84" s="408"/>
      <c r="C84" s="408"/>
      <c r="D84" s="408"/>
      <c r="E84" s="408"/>
      <c r="F84" s="408"/>
      <c r="G84" s="408"/>
      <c r="H84" s="408"/>
      <c r="I84" s="408"/>
      <c r="J84" s="408"/>
      <c r="K84" s="408"/>
      <c r="L84" s="408"/>
      <c r="M84" s="408"/>
      <c r="N84" s="404" t="s">
        <v>279</v>
      </c>
      <c r="O84" s="404"/>
      <c r="P84" s="404"/>
      <c r="Q84" s="404"/>
      <c r="R84" s="404"/>
      <c r="S84" s="404"/>
      <c r="T84" s="404"/>
      <c r="U84" s="404"/>
      <c r="V84" s="404"/>
      <c r="W84" s="404"/>
      <c r="X84" s="404" t="s">
        <v>280</v>
      </c>
      <c r="Y84" s="404"/>
      <c r="Z84" s="404"/>
      <c r="AA84" s="404"/>
      <c r="AB84" s="404"/>
      <c r="AC84" s="404"/>
      <c r="AD84" s="404"/>
      <c r="AE84" s="404"/>
      <c r="AF84" s="404"/>
      <c r="AG84" s="404"/>
      <c r="AH84" s="404" t="s">
        <v>281</v>
      </c>
      <c r="AI84" s="404"/>
      <c r="AJ84" s="404"/>
      <c r="AK84" s="404"/>
      <c r="AL84" s="404"/>
      <c r="AM84" s="404"/>
      <c r="AN84" s="404"/>
      <c r="AO84" s="404"/>
      <c r="AP84" s="404"/>
      <c r="AQ84" s="404"/>
      <c r="AR84" s="404" t="s">
        <v>282</v>
      </c>
      <c r="AS84" s="404"/>
      <c r="AT84" s="404"/>
      <c r="AU84" s="404"/>
      <c r="AV84" s="404"/>
      <c r="AW84" s="404"/>
      <c r="AX84" s="404"/>
      <c r="AY84" s="404"/>
      <c r="AZ84" s="404"/>
      <c r="BA84" s="404"/>
      <c r="BB84" s="404" t="s">
        <v>225</v>
      </c>
      <c r="BC84" s="404"/>
      <c r="BD84" s="404"/>
      <c r="BE84" s="404"/>
      <c r="BF84" s="404"/>
      <c r="BG84" s="404"/>
      <c r="BH84" s="404"/>
      <c r="BI84" s="404"/>
      <c r="BJ84" s="404"/>
      <c r="BK84" s="404"/>
      <c r="BL84" s="404" t="s">
        <v>224</v>
      </c>
      <c r="BM84" s="404"/>
      <c r="BN84" s="404"/>
      <c r="BO84" s="404"/>
      <c r="BP84" s="404"/>
      <c r="BQ84" s="404"/>
      <c r="BR84" s="404"/>
      <c r="BS84" s="404"/>
      <c r="BT84" s="404"/>
      <c r="BU84" s="405"/>
    </row>
    <row r="85" spans="1:73" x14ac:dyDescent="0.15">
      <c r="A85" s="409" t="s">
        <v>408</v>
      </c>
      <c r="B85" s="409"/>
      <c r="C85" s="409"/>
      <c r="D85" s="409"/>
      <c r="E85" s="409"/>
      <c r="F85" s="409"/>
      <c r="G85" s="409"/>
      <c r="H85" s="409"/>
      <c r="I85" s="409"/>
      <c r="J85" s="409"/>
      <c r="K85" s="409"/>
      <c r="L85" s="409"/>
      <c r="M85" s="409"/>
      <c r="N85" s="410">
        <v>1327</v>
      </c>
      <c r="O85" s="411"/>
      <c r="P85" s="411"/>
      <c r="Q85" s="411"/>
      <c r="R85" s="411"/>
      <c r="S85" s="411"/>
      <c r="T85" s="411"/>
      <c r="U85" s="411"/>
      <c r="V85" s="411"/>
      <c r="W85" s="411"/>
      <c r="X85" s="411">
        <v>396</v>
      </c>
      <c r="Y85" s="411"/>
      <c r="Z85" s="411"/>
      <c r="AA85" s="411"/>
      <c r="AB85" s="411"/>
      <c r="AC85" s="411"/>
      <c r="AD85" s="411"/>
      <c r="AE85" s="411"/>
      <c r="AF85" s="411"/>
      <c r="AG85" s="411"/>
      <c r="AH85" s="421">
        <v>1127</v>
      </c>
      <c r="AI85" s="421"/>
      <c r="AJ85" s="421"/>
      <c r="AK85" s="421"/>
      <c r="AL85" s="421"/>
      <c r="AM85" s="421"/>
      <c r="AN85" s="421"/>
      <c r="AO85" s="97"/>
      <c r="AP85" s="97"/>
      <c r="AQ85" s="97"/>
      <c r="AR85" s="411">
        <v>1646</v>
      </c>
      <c r="AS85" s="411"/>
      <c r="AT85" s="411"/>
      <c r="AU85" s="411"/>
      <c r="AV85" s="411"/>
      <c r="AW85" s="411"/>
      <c r="AX85" s="411"/>
      <c r="AY85" s="411"/>
      <c r="AZ85" s="411"/>
      <c r="BA85" s="411"/>
      <c r="BB85" s="411">
        <v>153</v>
      </c>
      <c r="BC85" s="411"/>
      <c r="BD85" s="411"/>
      <c r="BE85" s="411"/>
      <c r="BF85" s="411"/>
      <c r="BG85" s="411"/>
      <c r="BH85" s="411"/>
      <c r="BI85" s="411"/>
      <c r="BJ85" s="411"/>
      <c r="BK85" s="411"/>
      <c r="BL85" s="411">
        <v>58</v>
      </c>
      <c r="BM85" s="411"/>
      <c r="BN85" s="411"/>
      <c r="BO85" s="411"/>
      <c r="BP85" s="411"/>
      <c r="BQ85" s="411"/>
      <c r="BR85" s="411"/>
      <c r="BS85" s="411"/>
      <c r="BT85" s="411"/>
      <c r="BU85" s="411"/>
    </row>
    <row r="86" spans="1:73" x14ac:dyDescent="0.15">
      <c r="A86" s="409" t="s">
        <v>374</v>
      </c>
      <c r="B86" s="409"/>
      <c r="C86" s="409"/>
      <c r="D86" s="409"/>
      <c r="E86" s="409"/>
      <c r="F86" s="409"/>
      <c r="G86" s="409"/>
      <c r="H86" s="409"/>
      <c r="I86" s="409"/>
      <c r="J86" s="409"/>
      <c r="K86" s="409"/>
      <c r="L86" s="409"/>
      <c r="M86" s="409"/>
      <c r="N86" s="410">
        <v>1161</v>
      </c>
      <c r="O86" s="411"/>
      <c r="P86" s="411"/>
      <c r="Q86" s="411"/>
      <c r="R86" s="411"/>
      <c r="S86" s="411"/>
      <c r="T86" s="411"/>
      <c r="U86" s="411"/>
      <c r="V86" s="411"/>
      <c r="W86" s="411"/>
      <c r="X86" s="411">
        <v>362</v>
      </c>
      <c r="Y86" s="411"/>
      <c r="Z86" s="411"/>
      <c r="AA86" s="411"/>
      <c r="AB86" s="411"/>
      <c r="AC86" s="411"/>
      <c r="AD86" s="411"/>
      <c r="AE86" s="411"/>
      <c r="AF86" s="411"/>
      <c r="AG86" s="411"/>
      <c r="AH86" s="421">
        <v>997</v>
      </c>
      <c r="AI86" s="421"/>
      <c r="AJ86" s="421"/>
      <c r="AK86" s="421"/>
      <c r="AL86" s="421"/>
      <c r="AM86" s="421"/>
      <c r="AN86" s="421"/>
      <c r="AO86" s="97"/>
      <c r="AP86" s="97"/>
      <c r="AQ86" s="97"/>
      <c r="AR86" s="411">
        <v>1697</v>
      </c>
      <c r="AS86" s="411"/>
      <c r="AT86" s="411"/>
      <c r="AU86" s="411"/>
      <c r="AV86" s="411"/>
      <c r="AW86" s="411"/>
      <c r="AX86" s="411"/>
      <c r="AY86" s="411"/>
      <c r="AZ86" s="411"/>
      <c r="BA86" s="411"/>
      <c r="BB86" s="411">
        <v>145</v>
      </c>
      <c r="BC86" s="411"/>
      <c r="BD86" s="411"/>
      <c r="BE86" s="411"/>
      <c r="BF86" s="411"/>
      <c r="BG86" s="411"/>
      <c r="BH86" s="411"/>
      <c r="BI86" s="411"/>
      <c r="BJ86" s="411"/>
      <c r="BK86" s="411"/>
      <c r="BL86" s="411">
        <v>65</v>
      </c>
      <c r="BM86" s="411"/>
      <c r="BN86" s="411"/>
      <c r="BO86" s="411"/>
      <c r="BP86" s="411"/>
      <c r="BQ86" s="411"/>
      <c r="BR86" s="411"/>
      <c r="BS86" s="411"/>
      <c r="BT86" s="411"/>
      <c r="BU86" s="411"/>
    </row>
    <row r="87" spans="1:73" x14ac:dyDescent="0.15">
      <c r="A87" s="409" t="s">
        <v>418</v>
      </c>
      <c r="B87" s="409"/>
      <c r="C87" s="409"/>
      <c r="D87" s="409"/>
      <c r="E87" s="409"/>
      <c r="F87" s="409"/>
      <c r="G87" s="409"/>
      <c r="H87" s="409"/>
      <c r="I87" s="409"/>
      <c r="J87" s="409"/>
      <c r="K87" s="409"/>
      <c r="L87" s="409"/>
      <c r="M87" s="409"/>
      <c r="N87" s="410">
        <v>1104</v>
      </c>
      <c r="O87" s="411"/>
      <c r="P87" s="411"/>
      <c r="Q87" s="411"/>
      <c r="R87" s="411"/>
      <c r="S87" s="411"/>
      <c r="T87" s="411"/>
      <c r="U87" s="411"/>
      <c r="V87" s="411"/>
      <c r="W87" s="411"/>
      <c r="X87" s="411">
        <v>325</v>
      </c>
      <c r="Y87" s="411"/>
      <c r="Z87" s="411"/>
      <c r="AA87" s="411"/>
      <c r="AB87" s="411"/>
      <c r="AC87" s="411"/>
      <c r="AD87" s="411"/>
      <c r="AE87" s="411"/>
      <c r="AF87" s="411"/>
      <c r="AG87" s="411"/>
      <c r="AH87" s="421">
        <v>1006</v>
      </c>
      <c r="AI87" s="421"/>
      <c r="AJ87" s="421"/>
      <c r="AK87" s="421"/>
      <c r="AL87" s="421"/>
      <c r="AM87" s="421"/>
      <c r="AN87" s="421"/>
      <c r="AO87" s="97"/>
      <c r="AP87" s="97"/>
      <c r="AQ87" s="97"/>
      <c r="AR87" s="411">
        <v>1715</v>
      </c>
      <c r="AS87" s="411"/>
      <c r="AT87" s="411"/>
      <c r="AU87" s="411"/>
      <c r="AV87" s="411"/>
      <c r="AW87" s="411"/>
      <c r="AX87" s="411"/>
      <c r="AY87" s="411"/>
      <c r="AZ87" s="411"/>
      <c r="BA87" s="411"/>
      <c r="BB87" s="411">
        <v>120</v>
      </c>
      <c r="BC87" s="411"/>
      <c r="BD87" s="411"/>
      <c r="BE87" s="411"/>
      <c r="BF87" s="411"/>
      <c r="BG87" s="411"/>
      <c r="BH87" s="411"/>
      <c r="BI87" s="411"/>
      <c r="BJ87" s="411"/>
      <c r="BK87" s="411"/>
      <c r="BL87" s="411">
        <v>48</v>
      </c>
      <c r="BM87" s="411"/>
      <c r="BN87" s="411"/>
      <c r="BO87" s="411"/>
      <c r="BP87" s="411"/>
      <c r="BQ87" s="411"/>
      <c r="BR87" s="411"/>
      <c r="BS87" s="411"/>
      <c r="BT87" s="411"/>
      <c r="BU87" s="411"/>
    </row>
    <row r="88" spans="1:73" x14ac:dyDescent="0.15">
      <c r="A88" s="409" t="s">
        <v>420</v>
      </c>
      <c r="B88" s="409"/>
      <c r="C88" s="409"/>
      <c r="D88" s="409"/>
      <c r="E88" s="409"/>
      <c r="F88" s="409"/>
      <c r="G88" s="409"/>
      <c r="H88" s="409"/>
      <c r="I88" s="409"/>
      <c r="J88" s="409"/>
      <c r="K88" s="409"/>
      <c r="L88" s="409"/>
      <c r="M88" s="409"/>
      <c r="N88" s="410">
        <v>1149</v>
      </c>
      <c r="O88" s="411"/>
      <c r="P88" s="411"/>
      <c r="Q88" s="411"/>
      <c r="R88" s="411"/>
      <c r="S88" s="411"/>
      <c r="T88" s="411"/>
      <c r="U88" s="411"/>
      <c r="V88" s="411"/>
      <c r="W88" s="411"/>
      <c r="X88" s="411">
        <v>341</v>
      </c>
      <c r="Y88" s="411"/>
      <c r="Z88" s="411"/>
      <c r="AA88" s="411"/>
      <c r="AB88" s="411"/>
      <c r="AC88" s="411"/>
      <c r="AD88" s="411"/>
      <c r="AE88" s="411"/>
      <c r="AF88" s="411"/>
      <c r="AG88" s="411"/>
      <c r="AH88" s="421">
        <v>940</v>
      </c>
      <c r="AI88" s="421"/>
      <c r="AJ88" s="421"/>
      <c r="AK88" s="421"/>
      <c r="AL88" s="421"/>
      <c r="AM88" s="421"/>
      <c r="AN88" s="421"/>
      <c r="AO88" s="97"/>
      <c r="AP88" s="97"/>
      <c r="AQ88" s="97"/>
      <c r="AR88" s="411">
        <v>1913</v>
      </c>
      <c r="AS88" s="411"/>
      <c r="AT88" s="411"/>
      <c r="AU88" s="411"/>
      <c r="AV88" s="411"/>
      <c r="AW88" s="411"/>
      <c r="AX88" s="411"/>
      <c r="AY88" s="411"/>
      <c r="AZ88" s="411"/>
      <c r="BA88" s="411"/>
      <c r="BB88" s="411">
        <v>108</v>
      </c>
      <c r="BC88" s="411"/>
      <c r="BD88" s="411"/>
      <c r="BE88" s="411"/>
      <c r="BF88" s="411"/>
      <c r="BG88" s="411"/>
      <c r="BH88" s="411"/>
      <c r="BI88" s="411"/>
      <c r="BJ88" s="411"/>
      <c r="BK88" s="411"/>
      <c r="BL88" s="411">
        <v>47</v>
      </c>
      <c r="BM88" s="411"/>
      <c r="BN88" s="411"/>
      <c r="BO88" s="411"/>
      <c r="BP88" s="411"/>
      <c r="BQ88" s="411"/>
      <c r="BR88" s="411"/>
      <c r="BS88" s="411"/>
      <c r="BT88" s="411"/>
      <c r="BU88" s="411"/>
    </row>
    <row r="89" spans="1:73" x14ac:dyDescent="0.15">
      <c r="A89" s="550" t="s">
        <v>427</v>
      </c>
      <c r="B89" s="550"/>
      <c r="C89" s="550"/>
      <c r="D89" s="550"/>
      <c r="E89" s="550"/>
      <c r="F89" s="550"/>
      <c r="G89" s="550"/>
      <c r="H89" s="550"/>
      <c r="I89" s="550"/>
      <c r="J89" s="550"/>
      <c r="K89" s="550"/>
      <c r="L89" s="550"/>
      <c r="M89" s="550"/>
      <c r="N89" s="553">
        <v>1055</v>
      </c>
      <c r="O89" s="554"/>
      <c r="P89" s="554"/>
      <c r="Q89" s="554"/>
      <c r="R89" s="554"/>
      <c r="S89" s="554"/>
      <c r="T89" s="554"/>
      <c r="U89" s="554"/>
      <c r="V89" s="554"/>
      <c r="W89" s="554"/>
      <c r="X89" s="554">
        <v>327</v>
      </c>
      <c r="Y89" s="554"/>
      <c r="Z89" s="554"/>
      <c r="AA89" s="554"/>
      <c r="AB89" s="554"/>
      <c r="AC89" s="554"/>
      <c r="AD89" s="554"/>
      <c r="AE89" s="554"/>
      <c r="AF89" s="554"/>
      <c r="AG89" s="554"/>
      <c r="AH89" s="557">
        <v>805</v>
      </c>
      <c r="AI89" s="557"/>
      <c r="AJ89" s="557"/>
      <c r="AK89" s="557"/>
      <c r="AL89" s="557"/>
      <c r="AM89" s="557"/>
      <c r="AN89" s="557"/>
      <c r="AO89" s="96"/>
      <c r="AP89" s="96"/>
      <c r="AQ89" s="96"/>
      <c r="AR89" s="554">
        <v>1929</v>
      </c>
      <c r="AS89" s="554"/>
      <c r="AT89" s="554"/>
      <c r="AU89" s="554"/>
      <c r="AV89" s="554"/>
      <c r="AW89" s="554"/>
      <c r="AX89" s="554"/>
      <c r="AY89" s="554"/>
      <c r="AZ89" s="554"/>
      <c r="BA89" s="554"/>
      <c r="BB89" s="554">
        <v>107</v>
      </c>
      <c r="BC89" s="554"/>
      <c r="BD89" s="554"/>
      <c r="BE89" s="554"/>
      <c r="BF89" s="554"/>
      <c r="BG89" s="554"/>
      <c r="BH89" s="554"/>
      <c r="BI89" s="554"/>
      <c r="BJ89" s="554"/>
      <c r="BK89" s="554"/>
      <c r="BL89" s="554">
        <v>56</v>
      </c>
      <c r="BM89" s="554"/>
      <c r="BN89" s="554"/>
      <c r="BO89" s="554"/>
      <c r="BP89" s="554"/>
      <c r="BQ89" s="554"/>
      <c r="BR89" s="554"/>
      <c r="BS89" s="554"/>
      <c r="BT89" s="554"/>
      <c r="BU89" s="554"/>
    </row>
    <row r="90" spans="1:73" x14ac:dyDescent="0.15">
      <c r="A90" s="102"/>
      <c r="B90" s="102"/>
      <c r="C90" s="102"/>
      <c r="D90" s="102"/>
      <c r="E90" s="102"/>
      <c r="F90" s="102"/>
      <c r="G90" s="287"/>
      <c r="H90" s="287"/>
      <c r="I90" s="287"/>
      <c r="J90" s="287"/>
      <c r="K90" s="287"/>
      <c r="L90" s="287"/>
      <c r="M90" s="287"/>
      <c r="N90" s="287"/>
      <c r="O90" s="287"/>
      <c r="P90" s="287"/>
      <c r="Q90" s="287"/>
      <c r="R90" s="287"/>
      <c r="S90" s="287"/>
      <c r="T90" s="287"/>
      <c r="U90" s="287"/>
      <c r="V90" s="287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269"/>
      <c r="BD90" s="269"/>
      <c r="BE90" s="269"/>
      <c r="BF90" s="269"/>
      <c r="BG90" s="100"/>
      <c r="BH90" s="100"/>
      <c r="BI90" s="100"/>
      <c r="BJ90" s="101"/>
      <c r="BK90" s="101"/>
      <c r="BL90" s="101"/>
      <c r="BM90" s="101"/>
      <c r="BN90" s="101"/>
      <c r="BO90" s="101"/>
      <c r="BP90" s="101"/>
      <c r="BQ90" s="101"/>
      <c r="BR90" s="101"/>
      <c r="BS90" s="101"/>
      <c r="BT90" s="100"/>
      <c r="BU90" s="100"/>
    </row>
    <row r="91" spans="1:73" ht="13.5" customHeight="1" x14ac:dyDescent="0.15">
      <c r="A91" s="407" t="s">
        <v>283</v>
      </c>
      <c r="B91" s="408"/>
      <c r="C91" s="408"/>
      <c r="D91" s="408"/>
      <c r="E91" s="408"/>
      <c r="F91" s="408"/>
      <c r="G91" s="408"/>
      <c r="H91" s="408"/>
      <c r="I91" s="408"/>
      <c r="J91" s="408"/>
      <c r="K91" s="408"/>
      <c r="L91" s="408"/>
      <c r="M91" s="408"/>
      <c r="N91" s="404" t="s">
        <v>277</v>
      </c>
      <c r="O91" s="404"/>
      <c r="P91" s="404"/>
      <c r="Q91" s="404"/>
      <c r="R91" s="404"/>
      <c r="S91" s="404"/>
      <c r="T91" s="404"/>
      <c r="U91" s="404"/>
      <c r="V91" s="404"/>
      <c r="W91" s="404"/>
      <c r="X91" s="404" t="s">
        <v>278</v>
      </c>
      <c r="Y91" s="404"/>
      <c r="Z91" s="404"/>
      <c r="AA91" s="404"/>
      <c r="AB91" s="404"/>
      <c r="AC91" s="404"/>
      <c r="AD91" s="404"/>
      <c r="AE91" s="404"/>
      <c r="AF91" s="404"/>
      <c r="AG91" s="404"/>
      <c r="AH91" s="404" t="s">
        <v>223</v>
      </c>
      <c r="AI91" s="404"/>
      <c r="AJ91" s="404"/>
      <c r="AK91" s="404"/>
      <c r="AL91" s="404"/>
      <c r="AM91" s="404"/>
      <c r="AN91" s="404"/>
      <c r="AO91" s="404"/>
      <c r="AP91" s="404"/>
      <c r="AQ91" s="405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99"/>
    </row>
    <row r="92" spans="1:73" x14ac:dyDescent="0.15">
      <c r="A92" s="409" t="s">
        <v>408</v>
      </c>
      <c r="B92" s="409"/>
      <c r="C92" s="409"/>
      <c r="D92" s="409"/>
      <c r="E92" s="409"/>
      <c r="F92" s="409"/>
      <c r="G92" s="409"/>
      <c r="H92" s="409"/>
      <c r="I92" s="409"/>
      <c r="J92" s="409"/>
      <c r="K92" s="409"/>
      <c r="L92" s="409"/>
      <c r="M92" s="409"/>
      <c r="N92" s="410">
        <v>550</v>
      </c>
      <c r="O92" s="411"/>
      <c r="P92" s="411"/>
      <c r="Q92" s="411"/>
      <c r="R92" s="411"/>
      <c r="S92" s="411"/>
      <c r="T92" s="411"/>
      <c r="U92" s="411"/>
      <c r="V92" s="411"/>
      <c r="W92" s="411"/>
      <c r="X92" s="411">
        <v>313</v>
      </c>
      <c r="Y92" s="411"/>
      <c r="Z92" s="411"/>
      <c r="AA92" s="411"/>
      <c r="AB92" s="411"/>
      <c r="AC92" s="411"/>
      <c r="AD92" s="411"/>
      <c r="AE92" s="411"/>
      <c r="AF92" s="411"/>
      <c r="AG92" s="411"/>
      <c r="AH92" s="411">
        <v>401</v>
      </c>
      <c r="AI92" s="411"/>
      <c r="AJ92" s="411"/>
      <c r="AK92" s="411"/>
      <c r="AL92" s="411"/>
      <c r="AM92" s="411"/>
      <c r="AN92" s="411"/>
      <c r="AO92" s="411"/>
      <c r="AP92" s="411"/>
      <c r="AQ92" s="411"/>
      <c r="AR92" s="107"/>
      <c r="AS92" s="107"/>
      <c r="AT92" s="107"/>
      <c r="AU92" s="107"/>
      <c r="AV92" s="107"/>
      <c r="AW92" s="107"/>
      <c r="AX92" s="107"/>
      <c r="AY92" s="107"/>
      <c r="AZ92" s="107"/>
      <c r="BA92" s="287"/>
      <c r="BB92" s="287"/>
      <c r="BC92" s="287"/>
      <c r="BD92" s="287"/>
      <c r="BE92" s="287"/>
      <c r="BF92" s="287"/>
      <c r="BG92" s="95"/>
      <c r="BH92" s="53"/>
      <c r="BI92" s="53"/>
      <c r="BJ92" s="54"/>
      <c r="BK92" s="54"/>
      <c r="BL92" s="54"/>
    </row>
    <row r="93" spans="1:73" x14ac:dyDescent="0.15">
      <c r="A93" s="409" t="s">
        <v>374</v>
      </c>
      <c r="B93" s="409"/>
      <c r="C93" s="409"/>
      <c r="D93" s="409"/>
      <c r="E93" s="409"/>
      <c r="F93" s="409"/>
      <c r="G93" s="409"/>
      <c r="H93" s="409"/>
      <c r="I93" s="409"/>
      <c r="J93" s="409"/>
      <c r="K93" s="409"/>
      <c r="L93" s="409"/>
      <c r="M93" s="409"/>
      <c r="N93" s="410">
        <v>559</v>
      </c>
      <c r="O93" s="411"/>
      <c r="P93" s="411"/>
      <c r="Q93" s="411"/>
      <c r="R93" s="411"/>
      <c r="S93" s="411"/>
      <c r="T93" s="411"/>
      <c r="U93" s="411"/>
      <c r="V93" s="411"/>
      <c r="W93" s="411"/>
      <c r="X93" s="411">
        <v>331</v>
      </c>
      <c r="Y93" s="411"/>
      <c r="Z93" s="411"/>
      <c r="AA93" s="411"/>
      <c r="AB93" s="411"/>
      <c r="AC93" s="411"/>
      <c r="AD93" s="411"/>
      <c r="AE93" s="411"/>
      <c r="AF93" s="411"/>
      <c r="AG93" s="411"/>
      <c r="AH93" s="411">
        <v>406</v>
      </c>
      <c r="AI93" s="411"/>
      <c r="AJ93" s="411"/>
      <c r="AK93" s="411"/>
      <c r="AL93" s="411"/>
      <c r="AM93" s="411"/>
      <c r="AN93" s="411"/>
      <c r="AO93" s="411"/>
      <c r="AP93" s="411"/>
      <c r="AQ93" s="411"/>
      <c r="AR93" s="107"/>
      <c r="AS93" s="107"/>
      <c r="AT93" s="107"/>
      <c r="AU93" s="107"/>
      <c r="AV93" s="107"/>
      <c r="AW93" s="107"/>
      <c r="AX93" s="107"/>
      <c r="AY93" s="107"/>
      <c r="AZ93" s="107"/>
      <c r="BA93" s="287"/>
      <c r="BB93" s="287"/>
      <c r="BC93" s="287"/>
      <c r="BD93" s="287"/>
      <c r="BE93" s="287"/>
      <c r="BF93" s="287"/>
      <c r="BG93" s="95"/>
      <c r="BH93" s="53"/>
      <c r="BI93" s="53"/>
      <c r="BJ93" s="54"/>
      <c r="BK93" s="54"/>
      <c r="BL93" s="54"/>
    </row>
    <row r="94" spans="1:73" x14ac:dyDescent="0.15">
      <c r="A94" s="409" t="s">
        <v>418</v>
      </c>
      <c r="B94" s="409"/>
      <c r="C94" s="409"/>
      <c r="D94" s="409"/>
      <c r="E94" s="409"/>
      <c r="F94" s="409"/>
      <c r="G94" s="409"/>
      <c r="H94" s="409"/>
      <c r="I94" s="409"/>
      <c r="J94" s="409"/>
      <c r="K94" s="409"/>
      <c r="L94" s="409"/>
      <c r="M94" s="409"/>
      <c r="N94" s="410">
        <v>495</v>
      </c>
      <c r="O94" s="411"/>
      <c r="P94" s="411"/>
      <c r="Q94" s="411"/>
      <c r="R94" s="411"/>
      <c r="S94" s="411"/>
      <c r="T94" s="411"/>
      <c r="U94" s="411"/>
      <c r="V94" s="411"/>
      <c r="W94" s="411"/>
      <c r="X94" s="411">
        <v>296</v>
      </c>
      <c r="Y94" s="411"/>
      <c r="Z94" s="411"/>
      <c r="AA94" s="411"/>
      <c r="AB94" s="411"/>
      <c r="AC94" s="411"/>
      <c r="AD94" s="411"/>
      <c r="AE94" s="411"/>
      <c r="AF94" s="411"/>
      <c r="AG94" s="411"/>
      <c r="AH94" s="411">
        <v>388</v>
      </c>
      <c r="AI94" s="411"/>
      <c r="AJ94" s="411"/>
      <c r="AK94" s="411"/>
      <c r="AL94" s="411"/>
      <c r="AM94" s="411"/>
      <c r="AN94" s="411"/>
      <c r="AO94" s="411"/>
      <c r="AP94" s="411"/>
      <c r="AQ94" s="411"/>
      <c r="AR94" s="107"/>
      <c r="AS94" s="107"/>
      <c r="AT94" s="107"/>
      <c r="AU94" s="107"/>
      <c r="AV94" s="107"/>
      <c r="AW94" s="107"/>
      <c r="AX94" s="107"/>
      <c r="AY94" s="107"/>
      <c r="AZ94" s="107"/>
      <c r="BA94" s="287"/>
      <c r="BB94" s="287"/>
      <c r="BC94" s="287"/>
      <c r="BD94" s="287"/>
      <c r="BE94" s="287"/>
      <c r="BF94" s="287"/>
      <c r="BG94" s="95"/>
      <c r="BH94" s="53"/>
      <c r="BI94" s="53"/>
      <c r="BJ94" s="54"/>
      <c r="BK94" s="54"/>
      <c r="BL94" s="54"/>
    </row>
    <row r="95" spans="1:73" x14ac:dyDescent="0.15">
      <c r="A95" s="409" t="s">
        <v>420</v>
      </c>
      <c r="B95" s="409"/>
      <c r="C95" s="409"/>
      <c r="D95" s="409"/>
      <c r="E95" s="409"/>
      <c r="F95" s="409"/>
      <c r="G95" s="409"/>
      <c r="H95" s="409"/>
      <c r="I95" s="409"/>
      <c r="J95" s="409"/>
      <c r="K95" s="409"/>
      <c r="L95" s="409"/>
      <c r="M95" s="409"/>
      <c r="N95" s="410">
        <v>511</v>
      </c>
      <c r="O95" s="411"/>
      <c r="P95" s="411"/>
      <c r="Q95" s="411"/>
      <c r="R95" s="411"/>
      <c r="S95" s="411"/>
      <c r="T95" s="411"/>
      <c r="U95" s="411"/>
      <c r="V95" s="411"/>
      <c r="W95" s="411"/>
      <c r="X95" s="411">
        <v>264</v>
      </c>
      <c r="Y95" s="411"/>
      <c r="Z95" s="411"/>
      <c r="AA95" s="411"/>
      <c r="AB95" s="411"/>
      <c r="AC95" s="411"/>
      <c r="AD95" s="411"/>
      <c r="AE95" s="411"/>
      <c r="AF95" s="411"/>
      <c r="AG95" s="411"/>
      <c r="AH95" s="411">
        <v>382</v>
      </c>
      <c r="AI95" s="411"/>
      <c r="AJ95" s="411"/>
      <c r="AK95" s="411"/>
      <c r="AL95" s="411"/>
      <c r="AM95" s="411"/>
      <c r="AN95" s="411"/>
      <c r="AO95" s="411"/>
      <c r="AP95" s="411"/>
      <c r="AQ95" s="411"/>
      <c r="AR95" s="107"/>
      <c r="AS95" s="107"/>
      <c r="AT95" s="107"/>
      <c r="AU95" s="107"/>
      <c r="AV95" s="107"/>
      <c r="AW95" s="107"/>
      <c r="AX95" s="107"/>
      <c r="AY95" s="107"/>
      <c r="AZ95" s="107"/>
      <c r="BA95" s="287"/>
      <c r="BB95" s="287"/>
      <c r="BC95" s="287"/>
      <c r="BD95" s="287"/>
      <c r="BE95" s="287"/>
      <c r="BF95" s="287"/>
      <c r="BG95" s="95"/>
      <c r="BH95" s="53"/>
      <c r="BI95" s="53"/>
      <c r="BJ95" s="54"/>
      <c r="BK95" s="54"/>
      <c r="BL95" s="54"/>
    </row>
    <row r="96" spans="1:73" x14ac:dyDescent="0.15">
      <c r="A96" s="550" t="s">
        <v>427</v>
      </c>
      <c r="B96" s="550"/>
      <c r="C96" s="550"/>
      <c r="D96" s="550"/>
      <c r="E96" s="550"/>
      <c r="F96" s="550"/>
      <c r="G96" s="550"/>
      <c r="H96" s="550"/>
      <c r="I96" s="550"/>
      <c r="J96" s="550"/>
      <c r="K96" s="550"/>
      <c r="L96" s="550"/>
      <c r="M96" s="550"/>
      <c r="N96" s="553">
        <v>479</v>
      </c>
      <c r="O96" s="554"/>
      <c r="P96" s="554"/>
      <c r="Q96" s="554"/>
      <c r="R96" s="554"/>
      <c r="S96" s="554"/>
      <c r="T96" s="554"/>
      <c r="U96" s="554"/>
      <c r="V96" s="554"/>
      <c r="W96" s="554"/>
      <c r="X96" s="554">
        <v>207</v>
      </c>
      <c r="Y96" s="554"/>
      <c r="Z96" s="554"/>
      <c r="AA96" s="554"/>
      <c r="AB96" s="554"/>
      <c r="AC96" s="554"/>
      <c r="AD96" s="554"/>
      <c r="AE96" s="554"/>
      <c r="AF96" s="554"/>
      <c r="AG96" s="554"/>
      <c r="AH96" s="554">
        <v>347</v>
      </c>
      <c r="AI96" s="554"/>
      <c r="AJ96" s="554"/>
      <c r="AK96" s="554"/>
      <c r="AL96" s="554"/>
      <c r="AM96" s="554"/>
      <c r="AN96" s="554"/>
      <c r="AO96" s="554"/>
      <c r="AP96" s="554"/>
      <c r="AQ96" s="554"/>
      <c r="AR96" s="107"/>
      <c r="AS96" s="107"/>
      <c r="AT96" s="107"/>
      <c r="AU96" s="107"/>
      <c r="AV96" s="107"/>
      <c r="AW96" s="107"/>
      <c r="AX96" s="107"/>
      <c r="AY96" s="107"/>
      <c r="AZ96" s="107"/>
      <c r="BA96" s="287"/>
      <c r="BB96" s="287"/>
      <c r="BC96" s="287"/>
      <c r="BD96" s="287"/>
      <c r="BE96" s="287"/>
      <c r="BF96" s="287"/>
      <c r="BG96" s="95"/>
      <c r="BH96" s="53"/>
      <c r="BI96" s="53"/>
      <c r="BJ96" s="54"/>
      <c r="BK96" s="54"/>
      <c r="BL96" s="54"/>
    </row>
    <row r="97" spans="1:73" x14ac:dyDescent="0.15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H97" s="149"/>
      <c r="AI97" s="149"/>
      <c r="AJ97" s="149"/>
      <c r="AK97" s="149"/>
      <c r="AL97" s="149"/>
      <c r="AM97" s="149"/>
      <c r="AN97" s="149"/>
      <c r="AO97" s="149"/>
      <c r="AP97" s="149"/>
      <c r="AQ97" s="148" t="s">
        <v>218</v>
      </c>
      <c r="AR97" s="269"/>
      <c r="AS97" s="269"/>
      <c r="AT97" s="269"/>
      <c r="AU97" s="269"/>
      <c r="AV97" s="269"/>
      <c r="AW97" s="269"/>
      <c r="AX97" s="269"/>
      <c r="AY97" s="269"/>
      <c r="AZ97" s="269"/>
      <c r="BA97" s="269"/>
      <c r="BB97" s="269"/>
      <c r="BC97" s="269"/>
      <c r="BD97" s="269"/>
      <c r="BE97" s="269"/>
      <c r="BF97" s="269"/>
      <c r="BG97" s="269"/>
      <c r="BH97" s="269"/>
      <c r="BI97" s="269"/>
      <c r="BJ97" s="269"/>
      <c r="BK97" s="269"/>
      <c r="BL97" s="54"/>
      <c r="BU97" s="94"/>
    </row>
  </sheetData>
  <mergeCells count="312">
    <mergeCell ref="A93:M93"/>
    <mergeCell ref="N77:W77"/>
    <mergeCell ref="A89:M89"/>
    <mergeCell ref="N89:W89"/>
    <mergeCell ref="X89:AG89"/>
    <mergeCell ref="AH89:AN89"/>
    <mergeCell ref="AR89:BA89"/>
    <mergeCell ref="BB89:BK89"/>
    <mergeCell ref="BL89:BU89"/>
    <mergeCell ref="A92:M92"/>
    <mergeCell ref="N92:W92"/>
    <mergeCell ref="X92:AG92"/>
    <mergeCell ref="AH92:AQ92"/>
    <mergeCell ref="N93:W93"/>
    <mergeCell ref="X93:AG93"/>
    <mergeCell ref="AH93:AQ93"/>
    <mergeCell ref="A91:M91"/>
    <mergeCell ref="A87:M87"/>
    <mergeCell ref="N87:W87"/>
    <mergeCell ref="X87:AG87"/>
    <mergeCell ref="AR87:BA87"/>
    <mergeCell ref="BB87:BK87"/>
    <mergeCell ref="BL87:BU87"/>
    <mergeCell ref="BB85:BK85"/>
    <mergeCell ref="A96:M96"/>
    <mergeCell ref="N96:W96"/>
    <mergeCell ref="X96:AG96"/>
    <mergeCell ref="AH96:AQ96"/>
    <mergeCell ref="A95:M95"/>
    <mergeCell ref="N95:W95"/>
    <mergeCell ref="X95:AG95"/>
    <mergeCell ref="AH95:AQ95"/>
    <mergeCell ref="A94:M94"/>
    <mergeCell ref="N94:W94"/>
    <mergeCell ref="X94:AG94"/>
    <mergeCell ref="AH94:AQ94"/>
    <mergeCell ref="AR61:BA61"/>
    <mergeCell ref="BB61:BK61"/>
    <mergeCell ref="BL61:BU61"/>
    <mergeCell ref="A69:M69"/>
    <mergeCell ref="N69:W69"/>
    <mergeCell ref="X69:AG69"/>
    <mergeCell ref="AH69:AQ69"/>
    <mergeCell ref="AR69:BA69"/>
    <mergeCell ref="BB69:BG69"/>
    <mergeCell ref="BL69:BU69"/>
    <mergeCell ref="BB68:BG68"/>
    <mergeCell ref="BB67:BG67"/>
    <mergeCell ref="BB66:BG66"/>
    <mergeCell ref="BB65:BG65"/>
    <mergeCell ref="A68:M68"/>
    <mergeCell ref="A67:M67"/>
    <mergeCell ref="A63:M64"/>
    <mergeCell ref="AH68:AQ68"/>
    <mergeCell ref="AR68:BA68"/>
    <mergeCell ref="N63:BU63"/>
    <mergeCell ref="BL66:BU66"/>
    <mergeCell ref="A65:M65"/>
    <mergeCell ref="A61:M61"/>
    <mergeCell ref="AH61:AM61"/>
    <mergeCell ref="A18:F18"/>
    <mergeCell ref="G18:L18"/>
    <mergeCell ref="N18:W18"/>
    <mergeCell ref="X18:AG18"/>
    <mergeCell ref="AH18:AN18"/>
    <mergeCell ref="AR18:AX18"/>
    <mergeCell ref="BB18:BH18"/>
    <mergeCell ref="BL18:BR18"/>
    <mergeCell ref="A31:F31"/>
    <mergeCell ref="G31:L31"/>
    <mergeCell ref="N31:W31"/>
    <mergeCell ref="X31:AG31"/>
    <mergeCell ref="AH31:AN31"/>
    <mergeCell ref="X26:AG26"/>
    <mergeCell ref="AH26:AN26"/>
    <mergeCell ref="A29:F29"/>
    <mergeCell ref="G29:L29"/>
    <mergeCell ref="N29:W29"/>
    <mergeCell ref="X29:AG29"/>
    <mergeCell ref="AH29:AN29"/>
    <mergeCell ref="N27:W27"/>
    <mergeCell ref="A28:F28"/>
    <mergeCell ref="G28:L28"/>
    <mergeCell ref="N28:W28"/>
    <mergeCell ref="BL60:BU60"/>
    <mergeCell ref="BL67:BU67"/>
    <mergeCell ref="N60:W60"/>
    <mergeCell ref="X65:AG65"/>
    <mergeCell ref="AH65:AQ65"/>
    <mergeCell ref="AR65:BA65"/>
    <mergeCell ref="AR66:BA66"/>
    <mergeCell ref="AH66:AQ66"/>
    <mergeCell ref="N68:W68"/>
    <mergeCell ref="X68:AG68"/>
    <mergeCell ref="AR67:BA67"/>
    <mergeCell ref="N67:W67"/>
    <mergeCell ref="X67:AG67"/>
    <mergeCell ref="AH67:AQ67"/>
    <mergeCell ref="N64:W64"/>
    <mergeCell ref="X64:AG64"/>
    <mergeCell ref="AH64:AQ64"/>
    <mergeCell ref="AR64:BA64"/>
    <mergeCell ref="N61:W61"/>
    <mergeCell ref="X61:AG61"/>
    <mergeCell ref="N65:W65"/>
    <mergeCell ref="BB64:BK64"/>
    <mergeCell ref="BL65:BU65"/>
    <mergeCell ref="BL64:BU64"/>
    <mergeCell ref="A60:M60"/>
    <mergeCell ref="X60:AG60"/>
    <mergeCell ref="AH60:AM60"/>
    <mergeCell ref="AH59:AM59"/>
    <mergeCell ref="AR59:BA59"/>
    <mergeCell ref="BB59:BK59"/>
    <mergeCell ref="A57:M57"/>
    <mergeCell ref="N57:W57"/>
    <mergeCell ref="AR60:BA60"/>
    <mergeCell ref="BB60:BK60"/>
    <mergeCell ref="X57:AG57"/>
    <mergeCell ref="AR57:BA57"/>
    <mergeCell ref="BB57:BK57"/>
    <mergeCell ref="A52:BU52"/>
    <mergeCell ref="A55:M56"/>
    <mergeCell ref="A58:M58"/>
    <mergeCell ref="N58:W58"/>
    <mergeCell ref="X58:AG58"/>
    <mergeCell ref="A59:M59"/>
    <mergeCell ref="X59:AG59"/>
    <mergeCell ref="BB56:BK56"/>
    <mergeCell ref="BL56:BU56"/>
    <mergeCell ref="N55:W56"/>
    <mergeCell ref="X55:BU55"/>
    <mergeCell ref="X56:AG56"/>
    <mergeCell ref="AH56:AQ56"/>
    <mergeCell ref="AR56:BA56"/>
    <mergeCell ref="AH58:AM58"/>
    <mergeCell ref="AH57:AM57"/>
    <mergeCell ref="BL57:BU57"/>
    <mergeCell ref="AR58:BA58"/>
    <mergeCell ref="BB58:BK58"/>
    <mergeCell ref="BL58:BU58"/>
    <mergeCell ref="BL59:BU59"/>
    <mergeCell ref="N59:W59"/>
    <mergeCell ref="AH87:AN87"/>
    <mergeCell ref="AH86:AN86"/>
    <mergeCell ref="AH85:AN85"/>
    <mergeCell ref="A88:M88"/>
    <mergeCell ref="AR88:BA88"/>
    <mergeCell ref="BB88:BK88"/>
    <mergeCell ref="BL88:BU88"/>
    <mergeCell ref="N91:W91"/>
    <mergeCell ref="X91:AG91"/>
    <mergeCell ref="AH91:AQ91"/>
    <mergeCell ref="N88:W88"/>
    <mergeCell ref="X88:AG88"/>
    <mergeCell ref="AH88:AN88"/>
    <mergeCell ref="BL85:BU85"/>
    <mergeCell ref="BL86:BU86"/>
    <mergeCell ref="AR86:BA86"/>
    <mergeCell ref="BB86:BK86"/>
    <mergeCell ref="AR85:BA85"/>
    <mergeCell ref="A85:M85"/>
    <mergeCell ref="N85:W85"/>
    <mergeCell ref="X85:AG85"/>
    <mergeCell ref="A86:M86"/>
    <mergeCell ref="N86:W86"/>
    <mergeCell ref="X86:AG86"/>
    <mergeCell ref="X28:AG28"/>
    <mergeCell ref="AH28:AN28"/>
    <mergeCell ref="X24:AG24"/>
    <mergeCell ref="A23:F23"/>
    <mergeCell ref="A26:F26"/>
    <mergeCell ref="G26:L26"/>
    <mergeCell ref="A27:F27"/>
    <mergeCell ref="G27:L27"/>
    <mergeCell ref="N30:W30"/>
    <mergeCell ref="G30:L30"/>
    <mergeCell ref="A30:F30"/>
    <mergeCell ref="X30:AG30"/>
    <mergeCell ref="AH30:AN30"/>
    <mergeCell ref="A20:M21"/>
    <mergeCell ref="N20:AQ20"/>
    <mergeCell ref="N21:W21"/>
    <mergeCell ref="X21:AG21"/>
    <mergeCell ref="AH21:AQ21"/>
    <mergeCell ref="AH22:AN22"/>
    <mergeCell ref="A22:F22"/>
    <mergeCell ref="X27:AG27"/>
    <mergeCell ref="AH27:AN27"/>
    <mergeCell ref="N23:W23"/>
    <mergeCell ref="X23:AG23"/>
    <mergeCell ref="AH23:AN23"/>
    <mergeCell ref="AH24:AN24"/>
    <mergeCell ref="N26:W26"/>
    <mergeCell ref="A24:F24"/>
    <mergeCell ref="G24:L24"/>
    <mergeCell ref="N24:W24"/>
    <mergeCell ref="A4:BU4"/>
    <mergeCell ref="A7:M8"/>
    <mergeCell ref="N7:AQ7"/>
    <mergeCell ref="AR7:BU7"/>
    <mergeCell ref="N8:W8"/>
    <mergeCell ref="X8:AG8"/>
    <mergeCell ref="AH8:AQ8"/>
    <mergeCell ref="AR8:BA8"/>
    <mergeCell ref="BB8:BK8"/>
    <mergeCell ref="BL8:BU8"/>
    <mergeCell ref="BB9:BH9"/>
    <mergeCell ref="BL9:BR9"/>
    <mergeCell ref="A9:F9"/>
    <mergeCell ref="G9:L9"/>
    <mergeCell ref="N9:W9"/>
    <mergeCell ref="X9:AG9"/>
    <mergeCell ref="AH9:AN9"/>
    <mergeCell ref="AR9:AX9"/>
    <mergeCell ref="AR16:AX16"/>
    <mergeCell ref="A13:F13"/>
    <mergeCell ref="G13:L13"/>
    <mergeCell ref="N13:W13"/>
    <mergeCell ref="X13:AG13"/>
    <mergeCell ref="AH13:AN13"/>
    <mergeCell ref="A12:F12"/>
    <mergeCell ref="G12:L12"/>
    <mergeCell ref="N12:W12"/>
    <mergeCell ref="X12:AG12"/>
    <mergeCell ref="AH12:AN12"/>
    <mergeCell ref="AR12:AX12"/>
    <mergeCell ref="BB11:BH11"/>
    <mergeCell ref="BL11:BR11"/>
    <mergeCell ref="A11:F11"/>
    <mergeCell ref="G11:L11"/>
    <mergeCell ref="A10:F10"/>
    <mergeCell ref="G10:L10"/>
    <mergeCell ref="N10:W10"/>
    <mergeCell ref="X10:AG10"/>
    <mergeCell ref="AH10:AN10"/>
    <mergeCell ref="AR10:AX10"/>
    <mergeCell ref="BB10:BH10"/>
    <mergeCell ref="BL10:BR10"/>
    <mergeCell ref="N11:W11"/>
    <mergeCell ref="X11:AG11"/>
    <mergeCell ref="AH11:AN11"/>
    <mergeCell ref="AR11:AX11"/>
    <mergeCell ref="BL17:BR17"/>
    <mergeCell ref="BB14:BH14"/>
    <mergeCell ref="BL14:BR14"/>
    <mergeCell ref="A14:F14"/>
    <mergeCell ref="X14:AG14"/>
    <mergeCell ref="AH14:AN14"/>
    <mergeCell ref="A16:F16"/>
    <mergeCell ref="G16:L16"/>
    <mergeCell ref="N16:W16"/>
    <mergeCell ref="X16:AG16"/>
    <mergeCell ref="AH16:AN16"/>
    <mergeCell ref="A15:F15"/>
    <mergeCell ref="G15:L15"/>
    <mergeCell ref="N15:W15"/>
    <mergeCell ref="X15:AG15"/>
    <mergeCell ref="AH15:AN15"/>
    <mergeCell ref="A17:F17"/>
    <mergeCell ref="G17:L17"/>
    <mergeCell ref="N17:W17"/>
    <mergeCell ref="G14:L14"/>
    <mergeCell ref="N14:W14"/>
    <mergeCell ref="BB12:BH12"/>
    <mergeCell ref="BL12:BR12"/>
    <mergeCell ref="A25:F25"/>
    <mergeCell ref="G25:L25"/>
    <mergeCell ref="N25:W25"/>
    <mergeCell ref="X25:AG25"/>
    <mergeCell ref="AH25:AN25"/>
    <mergeCell ref="G22:L22"/>
    <mergeCell ref="N22:W22"/>
    <mergeCell ref="X22:AG22"/>
    <mergeCell ref="G23:L23"/>
    <mergeCell ref="AR13:AX13"/>
    <mergeCell ref="BB13:BH13"/>
    <mergeCell ref="BL13:BR13"/>
    <mergeCell ref="X17:AG17"/>
    <mergeCell ref="AR14:AX14"/>
    <mergeCell ref="AR15:AX15"/>
    <mergeCell ref="BB15:BH15"/>
    <mergeCell ref="BL15:BR15"/>
    <mergeCell ref="AH17:AN17"/>
    <mergeCell ref="BB16:BH16"/>
    <mergeCell ref="BL16:BR16"/>
    <mergeCell ref="AR17:AX17"/>
    <mergeCell ref="BB17:BH17"/>
    <mergeCell ref="BB84:BK84"/>
    <mergeCell ref="BL84:BU84"/>
    <mergeCell ref="A81:BU81"/>
    <mergeCell ref="A84:M84"/>
    <mergeCell ref="N84:W84"/>
    <mergeCell ref="X84:AG84"/>
    <mergeCell ref="AH84:AQ84"/>
    <mergeCell ref="AR84:BA84"/>
    <mergeCell ref="A66:M66"/>
    <mergeCell ref="N66:W66"/>
    <mergeCell ref="X66:AG66"/>
    <mergeCell ref="BL68:BU68"/>
    <mergeCell ref="N71:W71"/>
    <mergeCell ref="N72:W72"/>
    <mergeCell ref="A73:M73"/>
    <mergeCell ref="N73:W73"/>
    <mergeCell ref="A71:M72"/>
    <mergeCell ref="A74:M74"/>
    <mergeCell ref="N74:W74"/>
    <mergeCell ref="A75:M75"/>
    <mergeCell ref="N75:W75"/>
    <mergeCell ref="A76:M76"/>
    <mergeCell ref="N76:W76"/>
    <mergeCell ref="A77:M77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rowBreaks count="1" manualBreakCount="1">
    <brk id="4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U81"/>
  <sheetViews>
    <sheetView view="pageBreakPreview" zoomScaleNormal="100" zoomScaleSheetLayoutView="100" workbookViewId="0">
      <selection sqref="A1:XFD1048576"/>
    </sheetView>
  </sheetViews>
  <sheetFormatPr defaultColWidth="9" defaultRowHeight="13.5" x14ac:dyDescent="0.15"/>
  <cols>
    <col min="1" max="73" width="1.25" style="198" customWidth="1"/>
    <col min="74" max="16384" width="9" style="198"/>
  </cols>
  <sheetData>
    <row r="1" spans="1:73" ht="14.25" customHeight="1" x14ac:dyDescent="0.15">
      <c r="A1" s="117" t="s">
        <v>268</v>
      </c>
      <c r="B1" s="116"/>
      <c r="C1" s="116"/>
      <c r="D1" s="116"/>
      <c r="E1" s="116"/>
      <c r="F1" s="116"/>
      <c r="G1" s="116"/>
      <c r="H1" s="116"/>
      <c r="I1" s="116"/>
      <c r="J1" s="116"/>
      <c r="K1" s="115"/>
      <c r="L1" s="115"/>
      <c r="M1" s="114"/>
      <c r="N1" s="114"/>
      <c r="O1" s="114"/>
      <c r="P1" s="114"/>
      <c r="Q1" s="114"/>
      <c r="R1" s="114"/>
      <c r="S1" s="114"/>
    </row>
    <row r="2" spans="1:73" ht="14.25" customHeight="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</row>
    <row r="3" spans="1:73" ht="14.25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</row>
    <row r="4" spans="1:73" ht="21" customHeight="1" x14ac:dyDescent="0.15">
      <c r="A4" s="479" t="s">
        <v>267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479"/>
      <c r="Z4" s="479"/>
      <c r="AA4" s="479"/>
      <c r="AB4" s="479"/>
      <c r="AC4" s="479"/>
      <c r="AD4" s="479"/>
      <c r="AE4" s="479"/>
      <c r="AF4" s="479"/>
      <c r="AG4" s="479"/>
      <c r="AH4" s="479"/>
      <c r="AI4" s="479"/>
      <c r="AJ4" s="479"/>
      <c r="AK4" s="479"/>
      <c r="AL4" s="479"/>
      <c r="AM4" s="479"/>
      <c r="AN4" s="479"/>
      <c r="AO4" s="479"/>
      <c r="AP4" s="479"/>
      <c r="AQ4" s="479"/>
      <c r="AR4" s="479"/>
      <c r="AS4" s="479"/>
      <c r="AT4" s="479"/>
      <c r="AU4" s="479"/>
      <c r="AV4" s="479"/>
      <c r="AW4" s="479"/>
      <c r="AX4" s="479"/>
      <c r="AY4" s="479"/>
      <c r="AZ4" s="479"/>
      <c r="BA4" s="479"/>
      <c r="BB4" s="479"/>
      <c r="BC4" s="479"/>
      <c r="BD4" s="479"/>
      <c r="BE4" s="479"/>
      <c r="BF4" s="479"/>
      <c r="BG4" s="479"/>
      <c r="BH4" s="479"/>
      <c r="BI4" s="479"/>
      <c r="BJ4" s="479"/>
      <c r="BK4" s="479"/>
      <c r="BL4" s="479"/>
      <c r="BM4" s="479"/>
      <c r="BN4" s="479"/>
      <c r="BO4" s="479"/>
      <c r="BP4" s="479"/>
      <c r="BQ4" s="479"/>
      <c r="BR4" s="479"/>
      <c r="BS4" s="479"/>
      <c r="BT4" s="479"/>
      <c r="BU4" s="479"/>
    </row>
    <row r="5" spans="1:73" ht="14.25" customHeight="1" x14ac:dyDescent="0.15">
      <c r="A5" s="105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3"/>
      <c r="T5" s="103"/>
      <c r="U5" s="103"/>
      <c r="V5" s="103"/>
      <c r="W5" s="103"/>
      <c r="X5" s="103"/>
      <c r="Y5" s="103"/>
      <c r="Z5" s="10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97"/>
      <c r="AL5" s="97"/>
      <c r="AM5" s="97"/>
      <c r="AN5" s="97"/>
      <c r="AO5" s="97"/>
      <c r="AP5" s="97"/>
      <c r="AQ5" s="97"/>
      <c r="AR5" s="54"/>
      <c r="AS5" s="54"/>
      <c r="AT5" s="54"/>
      <c r="AU5" s="54"/>
      <c r="AV5" s="54"/>
      <c r="AW5" s="54"/>
      <c r="AX5" s="54"/>
      <c r="AY5" s="54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</row>
    <row r="6" spans="1:73" ht="14.25" customHeight="1" x14ac:dyDescent="0.15">
      <c r="A6" s="105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3"/>
      <c r="T6" s="103"/>
      <c r="U6" s="103"/>
      <c r="V6" s="103"/>
      <c r="W6" s="103"/>
      <c r="X6" s="103"/>
      <c r="Y6" s="103"/>
      <c r="Z6" s="10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97"/>
      <c r="AL6" s="97"/>
      <c r="AM6" s="97"/>
      <c r="AN6" s="97"/>
      <c r="AO6" s="97"/>
      <c r="AP6" s="97"/>
      <c r="AQ6" s="97"/>
      <c r="AR6" s="54"/>
      <c r="AS6" s="54"/>
      <c r="AT6" s="54"/>
      <c r="AV6" s="147"/>
      <c r="AW6" s="147"/>
      <c r="AX6" s="244"/>
      <c r="AY6" s="244"/>
      <c r="AZ6" s="244"/>
      <c r="BA6" s="244"/>
      <c r="BB6" s="244"/>
      <c r="BC6" s="244"/>
      <c r="BD6" s="244"/>
      <c r="BE6" s="244"/>
      <c r="BF6" s="244"/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4"/>
      <c r="BR6" s="244"/>
      <c r="BS6" s="244"/>
      <c r="BT6" s="244"/>
      <c r="BU6" s="140" t="s">
        <v>266</v>
      </c>
    </row>
    <row r="7" spans="1:73" ht="14.25" customHeight="1" x14ac:dyDescent="0.15">
      <c r="A7" s="480" t="s">
        <v>236</v>
      </c>
      <c r="B7" s="478"/>
      <c r="C7" s="478"/>
      <c r="D7" s="478"/>
      <c r="E7" s="478"/>
      <c r="F7" s="478"/>
      <c r="G7" s="478"/>
      <c r="H7" s="478"/>
      <c r="I7" s="478"/>
      <c r="J7" s="478"/>
      <c r="K7" s="480" t="s">
        <v>265</v>
      </c>
      <c r="L7" s="478"/>
      <c r="M7" s="478"/>
      <c r="N7" s="478"/>
      <c r="O7" s="478"/>
      <c r="P7" s="478"/>
      <c r="Q7" s="478"/>
      <c r="R7" s="478"/>
      <c r="S7" s="478"/>
      <c r="T7" s="478"/>
      <c r="U7" s="478"/>
      <c r="V7" s="478"/>
      <c r="W7" s="478"/>
      <c r="X7" s="478"/>
      <c r="Y7" s="478"/>
      <c r="Z7" s="478"/>
      <c r="AA7" s="478"/>
      <c r="AB7" s="478"/>
      <c r="AC7" s="478"/>
      <c r="AD7" s="478"/>
      <c r="AE7" s="478"/>
      <c r="AF7" s="478" t="s">
        <v>3</v>
      </c>
      <c r="AG7" s="478"/>
      <c r="AH7" s="478"/>
      <c r="AI7" s="478"/>
      <c r="AJ7" s="478"/>
      <c r="AK7" s="478"/>
      <c r="AL7" s="478"/>
      <c r="AM7" s="478"/>
      <c r="AN7" s="478"/>
      <c r="AO7" s="478"/>
      <c r="AP7" s="478"/>
      <c r="AQ7" s="478"/>
      <c r="AR7" s="478"/>
      <c r="AS7" s="478"/>
      <c r="AT7" s="478"/>
      <c r="AU7" s="478"/>
      <c r="AV7" s="478"/>
      <c r="AW7" s="478"/>
      <c r="AX7" s="478"/>
      <c r="AY7" s="478"/>
      <c r="AZ7" s="478"/>
      <c r="BA7" s="478" t="s">
        <v>4</v>
      </c>
      <c r="BB7" s="478"/>
      <c r="BC7" s="478"/>
      <c r="BD7" s="478"/>
      <c r="BE7" s="478"/>
      <c r="BF7" s="478"/>
      <c r="BG7" s="478"/>
      <c r="BH7" s="478"/>
      <c r="BI7" s="478"/>
      <c r="BJ7" s="478"/>
      <c r="BK7" s="478"/>
      <c r="BL7" s="478"/>
      <c r="BM7" s="478"/>
      <c r="BN7" s="478"/>
      <c r="BO7" s="478"/>
      <c r="BP7" s="478"/>
      <c r="BQ7" s="478"/>
      <c r="BR7" s="478"/>
      <c r="BS7" s="478"/>
      <c r="BT7" s="478"/>
      <c r="BU7" s="412"/>
    </row>
    <row r="8" spans="1:73" ht="14.25" customHeight="1" x14ac:dyDescent="0.15">
      <c r="A8" s="442"/>
      <c r="B8" s="461"/>
      <c r="C8" s="461"/>
      <c r="D8" s="461"/>
      <c r="E8" s="461"/>
      <c r="F8" s="461"/>
      <c r="G8" s="461"/>
      <c r="H8" s="461"/>
      <c r="I8" s="461"/>
      <c r="J8" s="461"/>
      <c r="K8" s="442" t="s">
        <v>264</v>
      </c>
      <c r="L8" s="461"/>
      <c r="M8" s="461"/>
      <c r="N8" s="461"/>
      <c r="O8" s="461"/>
      <c r="P8" s="461"/>
      <c r="Q8" s="461"/>
      <c r="R8" s="481" t="s">
        <v>263</v>
      </c>
      <c r="S8" s="482"/>
      <c r="T8" s="482"/>
      <c r="U8" s="482"/>
      <c r="V8" s="482"/>
      <c r="W8" s="482"/>
      <c r="X8" s="482"/>
      <c r="Y8" s="461" t="s">
        <v>262</v>
      </c>
      <c r="Z8" s="461"/>
      <c r="AA8" s="461"/>
      <c r="AB8" s="461"/>
      <c r="AC8" s="461"/>
      <c r="AD8" s="461"/>
      <c r="AE8" s="461"/>
      <c r="AF8" s="461" t="s">
        <v>264</v>
      </c>
      <c r="AG8" s="461"/>
      <c r="AH8" s="461"/>
      <c r="AI8" s="461"/>
      <c r="AJ8" s="461"/>
      <c r="AK8" s="461"/>
      <c r="AL8" s="461"/>
      <c r="AM8" s="481" t="s">
        <v>263</v>
      </c>
      <c r="AN8" s="482"/>
      <c r="AO8" s="482"/>
      <c r="AP8" s="482"/>
      <c r="AQ8" s="482"/>
      <c r="AR8" s="482"/>
      <c r="AS8" s="482"/>
      <c r="AT8" s="461" t="s">
        <v>262</v>
      </c>
      <c r="AU8" s="461"/>
      <c r="AV8" s="461"/>
      <c r="AW8" s="461"/>
      <c r="AX8" s="461"/>
      <c r="AY8" s="461"/>
      <c r="AZ8" s="461"/>
      <c r="BA8" s="461" t="s">
        <v>264</v>
      </c>
      <c r="BB8" s="461"/>
      <c r="BC8" s="461"/>
      <c r="BD8" s="461"/>
      <c r="BE8" s="461"/>
      <c r="BF8" s="461"/>
      <c r="BG8" s="461"/>
      <c r="BH8" s="481" t="s">
        <v>263</v>
      </c>
      <c r="BI8" s="482"/>
      <c r="BJ8" s="482"/>
      <c r="BK8" s="482"/>
      <c r="BL8" s="482"/>
      <c r="BM8" s="482"/>
      <c r="BN8" s="482"/>
      <c r="BO8" s="461" t="s">
        <v>262</v>
      </c>
      <c r="BP8" s="461"/>
      <c r="BQ8" s="461"/>
      <c r="BR8" s="461"/>
      <c r="BS8" s="461"/>
      <c r="BT8" s="461"/>
      <c r="BU8" s="440"/>
    </row>
    <row r="9" spans="1:73" ht="14.25" customHeight="1" x14ac:dyDescent="0.15">
      <c r="A9" s="442"/>
      <c r="B9" s="461"/>
      <c r="C9" s="461"/>
      <c r="D9" s="461"/>
      <c r="E9" s="461"/>
      <c r="F9" s="461"/>
      <c r="G9" s="461"/>
      <c r="H9" s="461"/>
      <c r="I9" s="461"/>
      <c r="J9" s="461"/>
      <c r="K9" s="442"/>
      <c r="L9" s="461"/>
      <c r="M9" s="461"/>
      <c r="N9" s="461"/>
      <c r="O9" s="461"/>
      <c r="P9" s="461"/>
      <c r="Q9" s="461"/>
      <c r="R9" s="482"/>
      <c r="S9" s="482"/>
      <c r="T9" s="482"/>
      <c r="U9" s="482"/>
      <c r="V9" s="482"/>
      <c r="W9" s="482"/>
      <c r="X9" s="482"/>
      <c r="Y9" s="461"/>
      <c r="Z9" s="461"/>
      <c r="AA9" s="461"/>
      <c r="AB9" s="461"/>
      <c r="AC9" s="461"/>
      <c r="AD9" s="461"/>
      <c r="AE9" s="461"/>
      <c r="AF9" s="461"/>
      <c r="AG9" s="461"/>
      <c r="AH9" s="461"/>
      <c r="AI9" s="461"/>
      <c r="AJ9" s="461"/>
      <c r="AK9" s="461"/>
      <c r="AL9" s="461"/>
      <c r="AM9" s="482"/>
      <c r="AN9" s="482"/>
      <c r="AO9" s="482"/>
      <c r="AP9" s="482"/>
      <c r="AQ9" s="482"/>
      <c r="AR9" s="482"/>
      <c r="AS9" s="482"/>
      <c r="AT9" s="461"/>
      <c r="AU9" s="461"/>
      <c r="AV9" s="461"/>
      <c r="AW9" s="461"/>
      <c r="AX9" s="461"/>
      <c r="AY9" s="461"/>
      <c r="AZ9" s="461"/>
      <c r="BA9" s="461"/>
      <c r="BB9" s="461"/>
      <c r="BC9" s="461"/>
      <c r="BD9" s="461"/>
      <c r="BE9" s="461"/>
      <c r="BF9" s="461"/>
      <c r="BG9" s="461"/>
      <c r="BH9" s="482"/>
      <c r="BI9" s="482"/>
      <c r="BJ9" s="482"/>
      <c r="BK9" s="482"/>
      <c r="BL9" s="482"/>
      <c r="BM9" s="482"/>
      <c r="BN9" s="482"/>
      <c r="BO9" s="461"/>
      <c r="BP9" s="461"/>
      <c r="BQ9" s="461"/>
      <c r="BR9" s="461"/>
      <c r="BS9" s="461"/>
      <c r="BT9" s="461"/>
      <c r="BU9" s="440"/>
    </row>
    <row r="10" spans="1:73" ht="14.25" customHeight="1" x14ac:dyDescent="0.15">
      <c r="A10" s="409" t="s">
        <v>410</v>
      </c>
      <c r="B10" s="409"/>
      <c r="C10" s="409"/>
      <c r="D10" s="409"/>
      <c r="E10" s="409"/>
      <c r="F10" s="409"/>
      <c r="G10" s="409"/>
      <c r="H10" s="409"/>
      <c r="I10" s="409"/>
      <c r="J10" s="420"/>
      <c r="K10" s="464">
        <f>SUM(AF10,BA10)</f>
        <v>129453</v>
      </c>
      <c r="L10" s="464"/>
      <c r="M10" s="464"/>
      <c r="N10" s="464"/>
      <c r="O10" s="464"/>
      <c r="P10" s="464"/>
      <c r="Q10" s="464"/>
      <c r="R10" s="464">
        <f>SUM(AM10,BH10)</f>
        <v>38138</v>
      </c>
      <c r="S10" s="464"/>
      <c r="T10" s="464"/>
      <c r="U10" s="464"/>
      <c r="V10" s="464"/>
      <c r="W10" s="464"/>
      <c r="X10" s="464"/>
      <c r="Y10" s="475">
        <f t="shared" ref="Y10" si="0">R10/K10*100</f>
        <v>29.460885417873666</v>
      </c>
      <c r="Z10" s="475"/>
      <c r="AA10" s="475"/>
      <c r="AB10" s="475"/>
      <c r="AC10" s="475"/>
      <c r="AD10" s="475"/>
      <c r="AE10" s="475"/>
      <c r="AF10" s="464">
        <v>64137</v>
      </c>
      <c r="AG10" s="464"/>
      <c r="AH10" s="464"/>
      <c r="AI10" s="464"/>
      <c r="AJ10" s="464"/>
      <c r="AK10" s="464"/>
      <c r="AL10" s="464"/>
      <c r="AM10" s="464">
        <v>16782</v>
      </c>
      <c r="AN10" s="464"/>
      <c r="AO10" s="464"/>
      <c r="AP10" s="464"/>
      <c r="AQ10" s="464"/>
      <c r="AR10" s="464"/>
      <c r="AS10" s="464"/>
      <c r="AT10" s="475">
        <f>AM10/AF10*100</f>
        <v>26.165863698021425</v>
      </c>
      <c r="AU10" s="475"/>
      <c r="AV10" s="475"/>
      <c r="AW10" s="475"/>
      <c r="AX10" s="475"/>
      <c r="AY10" s="475"/>
      <c r="AZ10" s="475"/>
      <c r="BA10" s="464">
        <v>65316</v>
      </c>
      <c r="BB10" s="464"/>
      <c r="BC10" s="464"/>
      <c r="BD10" s="464"/>
      <c r="BE10" s="464"/>
      <c r="BF10" s="464"/>
      <c r="BG10" s="464"/>
      <c r="BH10" s="464">
        <v>21356</v>
      </c>
      <c r="BI10" s="464"/>
      <c r="BJ10" s="464"/>
      <c r="BK10" s="464"/>
      <c r="BL10" s="464"/>
      <c r="BM10" s="464"/>
      <c r="BN10" s="464"/>
      <c r="BO10" s="475">
        <f>BH10/BA10*100</f>
        <v>32.696429665013163</v>
      </c>
      <c r="BP10" s="475"/>
      <c r="BQ10" s="475"/>
      <c r="BR10" s="475"/>
      <c r="BS10" s="475"/>
      <c r="BT10" s="475"/>
      <c r="BU10" s="475"/>
    </row>
    <row r="11" spans="1:73" ht="14.25" customHeight="1" x14ac:dyDescent="0.15">
      <c r="A11" s="409" t="s">
        <v>414</v>
      </c>
      <c r="B11" s="409"/>
      <c r="C11" s="409"/>
      <c r="D11" s="409"/>
      <c r="E11" s="409"/>
      <c r="F11" s="409"/>
      <c r="G11" s="409"/>
      <c r="H11" s="409"/>
      <c r="I11" s="409"/>
      <c r="J11" s="420"/>
      <c r="K11" s="464">
        <f t="shared" ref="K11:K12" si="1">SUM(AF11,BA11)</f>
        <v>128454</v>
      </c>
      <c r="L11" s="464"/>
      <c r="M11" s="464"/>
      <c r="N11" s="464"/>
      <c r="O11" s="464"/>
      <c r="P11" s="464"/>
      <c r="Q11" s="464"/>
      <c r="R11" s="464">
        <f t="shared" ref="R11:R12" si="2">SUM(AM11,BH11)</f>
        <v>38631</v>
      </c>
      <c r="S11" s="464"/>
      <c r="T11" s="464"/>
      <c r="U11" s="464"/>
      <c r="V11" s="464"/>
      <c r="W11" s="464"/>
      <c r="X11" s="464"/>
      <c r="Y11" s="475">
        <f t="shared" ref="Y11" si="3">R11/K11*100</f>
        <v>30.073800738007378</v>
      </c>
      <c r="Z11" s="475"/>
      <c r="AA11" s="475"/>
      <c r="AB11" s="475"/>
      <c r="AC11" s="475"/>
      <c r="AD11" s="475"/>
      <c r="AE11" s="475"/>
      <c r="AF11" s="464">
        <v>63688</v>
      </c>
      <c r="AG11" s="464"/>
      <c r="AH11" s="464"/>
      <c r="AI11" s="464"/>
      <c r="AJ11" s="464"/>
      <c r="AK11" s="464"/>
      <c r="AL11" s="464"/>
      <c r="AM11" s="464">
        <v>17011</v>
      </c>
      <c r="AN11" s="464"/>
      <c r="AO11" s="464"/>
      <c r="AP11" s="464"/>
      <c r="AQ11" s="464"/>
      <c r="AR11" s="464"/>
      <c r="AS11" s="464"/>
      <c r="AT11" s="475">
        <f>AM11/AF11*100</f>
        <v>26.70989825398819</v>
      </c>
      <c r="AU11" s="475"/>
      <c r="AV11" s="475"/>
      <c r="AW11" s="475"/>
      <c r="AX11" s="475"/>
      <c r="AY11" s="475"/>
      <c r="AZ11" s="475"/>
      <c r="BA11" s="464">
        <v>64766</v>
      </c>
      <c r="BB11" s="464"/>
      <c r="BC11" s="464"/>
      <c r="BD11" s="464"/>
      <c r="BE11" s="464"/>
      <c r="BF11" s="464"/>
      <c r="BG11" s="464"/>
      <c r="BH11" s="464">
        <v>21620</v>
      </c>
      <c r="BI11" s="464"/>
      <c r="BJ11" s="464"/>
      <c r="BK11" s="464"/>
      <c r="BL11" s="464"/>
      <c r="BM11" s="464"/>
      <c r="BN11" s="464"/>
      <c r="BO11" s="475">
        <f>BH11/BA11*100</f>
        <v>33.381712626995643</v>
      </c>
      <c r="BP11" s="475"/>
      <c r="BQ11" s="475"/>
      <c r="BR11" s="475"/>
      <c r="BS11" s="475"/>
      <c r="BT11" s="475"/>
      <c r="BU11" s="475"/>
    </row>
    <row r="12" spans="1:73" ht="14.25" customHeight="1" x14ac:dyDescent="0.15">
      <c r="A12" s="409" t="s">
        <v>417</v>
      </c>
      <c r="B12" s="409"/>
      <c r="C12" s="409"/>
      <c r="D12" s="409"/>
      <c r="E12" s="409"/>
      <c r="F12" s="409"/>
      <c r="G12" s="409"/>
      <c r="H12" s="409"/>
      <c r="I12" s="409"/>
      <c r="J12" s="420"/>
      <c r="K12" s="464">
        <f t="shared" si="1"/>
        <v>127427</v>
      </c>
      <c r="L12" s="464"/>
      <c r="M12" s="464"/>
      <c r="N12" s="464"/>
      <c r="O12" s="464"/>
      <c r="P12" s="464"/>
      <c r="Q12" s="464"/>
      <c r="R12" s="464">
        <f t="shared" si="2"/>
        <v>39000</v>
      </c>
      <c r="S12" s="464"/>
      <c r="T12" s="464"/>
      <c r="U12" s="464"/>
      <c r="V12" s="464"/>
      <c r="W12" s="464"/>
      <c r="X12" s="464"/>
      <c r="Y12" s="475">
        <f t="shared" ref="Y12" si="4">R12/K12*100</f>
        <v>30.605758591193389</v>
      </c>
      <c r="Z12" s="475"/>
      <c r="AA12" s="475"/>
      <c r="AB12" s="475"/>
      <c r="AC12" s="475"/>
      <c r="AD12" s="475"/>
      <c r="AE12" s="475"/>
      <c r="AF12" s="464">
        <v>63243</v>
      </c>
      <c r="AG12" s="464"/>
      <c r="AH12" s="464"/>
      <c r="AI12" s="464"/>
      <c r="AJ12" s="464"/>
      <c r="AK12" s="464"/>
      <c r="AL12" s="464"/>
      <c r="AM12" s="464">
        <v>17202</v>
      </c>
      <c r="AN12" s="464"/>
      <c r="AO12" s="464"/>
      <c r="AP12" s="464"/>
      <c r="AQ12" s="464"/>
      <c r="AR12" s="464"/>
      <c r="AS12" s="464"/>
      <c r="AT12" s="475">
        <f>AM12/AF12*100</f>
        <v>27.199848204544374</v>
      </c>
      <c r="AU12" s="475"/>
      <c r="AV12" s="475"/>
      <c r="AW12" s="475"/>
      <c r="AX12" s="475"/>
      <c r="AY12" s="475"/>
      <c r="AZ12" s="475"/>
      <c r="BA12" s="464">
        <v>64184</v>
      </c>
      <c r="BB12" s="464"/>
      <c r="BC12" s="464"/>
      <c r="BD12" s="464"/>
      <c r="BE12" s="464"/>
      <c r="BF12" s="464"/>
      <c r="BG12" s="464"/>
      <c r="BH12" s="464">
        <v>21798</v>
      </c>
      <c r="BI12" s="464"/>
      <c r="BJ12" s="464"/>
      <c r="BK12" s="464"/>
      <c r="BL12" s="464"/>
      <c r="BM12" s="464"/>
      <c r="BN12" s="464"/>
      <c r="BO12" s="475">
        <f>BH12/BA12*100</f>
        <v>33.961735011840958</v>
      </c>
      <c r="BP12" s="475"/>
      <c r="BQ12" s="475"/>
      <c r="BR12" s="475"/>
      <c r="BS12" s="475"/>
      <c r="BT12" s="475"/>
      <c r="BU12" s="475"/>
    </row>
    <row r="13" spans="1:73" ht="14.25" customHeight="1" x14ac:dyDescent="0.15">
      <c r="A13" s="409" t="s">
        <v>419</v>
      </c>
      <c r="B13" s="409"/>
      <c r="C13" s="409"/>
      <c r="D13" s="409"/>
      <c r="E13" s="409"/>
      <c r="F13" s="409"/>
      <c r="G13" s="409"/>
      <c r="H13" s="409"/>
      <c r="I13" s="409"/>
      <c r="J13" s="420"/>
      <c r="K13" s="464">
        <f>SUM(AF13,BA13)</f>
        <v>126066</v>
      </c>
      <c r="L13" s="464"/>
      <c r="M13" s="464"/>
      <c r="N13" s="464"/>
      <c r="O13" s="464"/>
      <c r="P13" s="464"/>
      <c r="Q13" s="464"/>
      <c r="R13" s="464">
        <f>SUM(AM13,BH13)</f>
        <v>39073</v>
      </c>
      <c r="S13" s="464"/>
      <c r="T13" s="464"/>
      <c r="U13" s="464"/>
      <c r="V13" s="464"/>
      <c r="W13" s="464"/>
      <c r="X13" s="464"/>
      <c r="Y13" s="475">
        <f t="shared" ref="Y13" si="5">R13/K13*100</f>
        <v>30.994082464740693</v>
      </c>
      <c r="Z13" s="475"/>
      <c r="AA13" s="475"/>
      <c r="AB13" s="475"/>
      <c r="AC13" s="475"/>
      <c r="AD13" s="475"/>
      <c r="AE13" s="475"/>
      <c r="AF13" s="464">
        <v>62587</v>
      </c>
      <c r="AG13" s="464"/>
      <c r="AH13" s="464"/>
      <c r="AI13" s="464"/>
      <c r="AJ13" s="464"/>
      <c r="AK13" s="464"/>
      <c r="AL13" s="464"/>
      <c r="AM13" s="464">
        <v>17221</v>
      </c>
      <c r="AN13" s="464"/>
      <c r="AO13" s="464"/>
      <c r="AP13" s="464"/>
      <c r="AQ13" s="464"/>
      <c r="AR13" s="464"/>
      <c r="AS13" s="464"/>
      <c r="AT13" s="475">
        <f>AM13/AF13*100</f>
        <v>27.515298704203751</v>
      </c>
      <c r="AU13" s="475"/>
      <c r="AV13" s="475"/>
      <c r="AW13" s="475"/>
      <c r="AX13" s="475"/>
      <c r="AY13" s="475"/>
      <c r="AZ13" s="475"/>
      <c r="BA13" s="464">
        <v>63479</v>
      </c>
      <c r="BB13" s="464"/>
      <c r="BC13" s="464"/>
      <c r="BD13" s="464"/>
      <c r="BE13" s="464"/>
      <c r="BF13" s="464"/>
      <c r="BG13" s="464"/>
      <c r="BH13" s="464">
        <v>21852</v>
      </c>
      <c r="BI13" s="464"/>
      <c r="BJ13" s="464"/>
      <c r="BK13" s="464"/>
      <c r="BL13" s="464"/>
      <c r="BM13" s="464"/>
      <c r="BN13" s="464"/>
      <c r="BO13" s="475">
        <f>BH13/BA13*100</f>
        <v>34.423982734447613</v>
      </c>
      <c r="BP13" s="475"/>
      <c r="BQ13" s="475"/>
      <c r="BR13" s="475"/>
      <c r="BS13" s="475"/>
      <c r="BT13" s="475"/>
      <c r="BU13" s="475"/>
    </row>
    <row r="14" spans="1:73" ht="14.25" customHeight="1" x14ac:dyDescent="0.15">
      <c r="A14" s="550" t="s">
        <v>421</v>
      </c>
      <c r="B14" s="550"/>
      <c r="C14" s="550"/>
      <c r="D14" s="550"/>
      <c r="E14" s="550"/>
      <c r="F14" s="550"/>
      <c r="G14" s="550"/>
      <c r="H14" s="550"/>
      <c r="I14" s="550"/>
      <c r="J14" s="565"/>
      <c r="K14" s="566">
        <v>124584</v>
      </c>
      <c r="L14" s="566"/>
      <c r="M14" s="566"/>
      <c r="N14" s="566"/>
      <c r="O14" s="566"/>
      <c r="P14" s="566"/>
      <c r="Q14" s="566"/>
      <c r="R14" s="566">
        <v>39120</v>
      </c>
      <c r="S14" s="566"/>
      <c r="T14" s="566"/>
      <c r="U14" s="566"/>
      <c r="V14" s="566"/>
      <c r="W14" s="566"/>
      <c r="X14" s="566"/>
      <c r="Y14" s="567">
        <f t="shared" ref="Y14" si="6">R14/K14*100</f>
        <v>31.400500866884997</v>
      </c>
      <c r="Z14" s="567"/>
      <c r="AA14" s="567"/>
      <c r="AB14" s="567"/>
      <c r="AC14" s="567"/>
      <c r="AD14" s="567"/>
      <c r="AE14" s="567"/>
      <c r="AF14" s="566">
        <v>61761</v>
      </c>
      <c r="AG14" s="566"/>
      <c r="AH14" s="566"/>
      <c r="AI14" s="566"/>
      <c r="AJ14" s="566"/>
      <c r="AK14" s="566"/>
      <c r="AL14" s="566"/>
      <c r="AM14" s="566">
        <v>17228</v>
      </c>
      <c r="AN14" s="566"/>
      <c r="AO14" s="566"/>
      <c r="AP14" s="566"/>
      <c r="AQ14" s="566"/>
      <c r="AR14" s="566"/>
      <c r="AS14" s="566"/>
      <c r="AT14" s="475">
        <f>AM14/AF14*100</f>
        <v>27.894626058515893</v>
      </c>
      <c r="AU14" s="475"/>
      <c r="AV14" s="475"/>
      <c r="AW14" s="475"/>
      <c r="AX14" s="475"/>
      <c r="AY14" s="475"/>
      <c r="AZ14" s="475"/>
      <c r="BA14" s="464">
        <v>62823</v>
      </c>
      <c r="BB14" s="566"/>
      <c r="BC14" s="566"/>
      <c r="BD14" s="566"/>
      <c r="BE14" s="566"/>
      <c r="BF14" s="566"/>
      <c r="BG14" s="566"/>
      <c r="BH14" s="566">
        <v>21892</v>
      </c>
      <c r="BI14" s="566"/>
      <c r="BJ14" s="566"/>
      <c r="BK14" s="566"/>
      <c r="BL14" s="566"/>
      <c r="BM14" s="566"/>
      <c r="BN14" s="464"/>
      <c r="BO14" s="475">
        <f>BH14/BA14*100</f>
        <v>34.847110134823232</v>
      </c>
      <c r="BP14" s="475"/>
      <c r="BQ14" s="475"/>
      <c r="BR14" s="475"/>
      <c r="BS14" s="475"/>
      <c r="BT14" s="475"/>
      <c r="BU14" s="475"/>
    </row>
    <row r="15" spans="1:73" ht="14.25" customHeight="1" x14ac:dyDescent="0.1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128"/>
      <c r="L15" s="128"/>
      <c r="M15" s="243"/>
      <c r="N15" s="243"/>
      <c r="O15" s="243"/>
      <c r="P15" s="107"/>
      <c r="Q15" s="107"/>
      <c r="R15" s="107"/>
      <c r="S15" s="107"/>
      <c r="T15" s="107"/>
      <c r="U15" s="107"/>
      <c r="V15" s="107"/>
      <c r="W15" s="97"/>
      <c r="X15" s="97"/>
      <c r="Y15" s="107"/>
      <c r="Z15" s="107"/>
      <c r="AA15" s="107"/>
      <c r="AB15" s="107"/>
      <c r="AC15" s="107"/>
      <c r="AD15" s="107"/>
      <c r="AE15" s="107"/>
      <c r="AF15" s="97"/>
      <c r="AG15" s="97"/>
      <c r="AH15" s="97"/>
      <c r="AI15" s="97"/>
      <c r="AJ15" s="288"/>
      <c r="AK15" s="288"/>
      <c r="AL15" s="288"/>
      <c r="AM15" s="288"/>
      <c r="AN15" s="288"/>
      <c r="AO15" s="288"/>
      <c r="AP15" s="288"/>
      <c r="AQ15" s="97"/>
      <c r="AR15" s="97"/>
      <c r="AS15" s="107"/>
      <c r="AT15" s="257"/>
      <c r="AU15" s="257"/>
      <c r="AV15" s="257"/>
      <c r="AW15" s="257"/>
      <c r="AX15" s="257"/>
      <c r="AY15" s="257"/>
      <c r="AZ15" s="258"/>
      <c r="BA15" s="259"/>
      <c r="BB15" s="178"/>
      <c r="BC15" s="178"/>
      <c r="BD15" s="178"/>
      <c r="BE15" s="178"/>
      <c r="BF15" s="178"/>
      <c r="BG15" s="178"/>
      <c r="BH15" s="178"/>
      <c r="BI15" s="178"/>
      <c r="BJ15" s="178"/>
      <c r="BK15" s="178"/>
      <c r="BL15" s="178"/>
      <c r="BM15" s="178"/>
      <c r="BN15" s="260"/>
      <c r="BO15" s="260"/>
      <c r="BP15" s="260"/>
      <c r="BQ15" s="260"/>
      <c r="BR15" s="260"/>
      <c r="BS15" s="260"/>
      <c r="BT15" s="260"/>
      <c r="BU15" s="257" t="s">
        <v>260</v>
      </c>
    </row>
    <row r="16" spans="1:73" ht="14.25" customHeight="1" x14ac:dyDescent="0.1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119"/>
      <c r="L16" s="119"/>
      <c r="M16" s="243"/>
      <c r="N16" s="243"/>
      <c r="O16" s="243"/>
      <c r="P16" s="107"/>
      <c r="Q16" s="107"/>
      <c r="R16" s="107"/>
      <c r="S16" s="107"/>
      <c r="T16" s="107"/>
      <c r="U16" s="107"/>
      <c r="V16" s="107"/>
      <c r="W16" s="97"/>
      <c r="X16" s="97"/>
      <c r="Y16" s="107"/>
      <c r="Z16" s="107"/>
      <c r="AA16" s="107"/>
      <c r="AB16" s="107"/>
      <c r="AC16" s="107"/>
      <c r="AD16" s="107"/>
      <c r="AE16" s="107"/>
      <c r="AF16" s="97"/>
      <c r="AG16" s="97"/>
      <c r="AH16" s="97"/>
      <c r="AI16" s="97"/>
      <c r="AJ16" s="288"/>
      <c r="AK16" s="288"/>
      <c r="AL16" s="288"/>
      <c r="AM16" s="288"/>
      <c r="AN16" s="288"/>
      <c r="AO16" s="288"/>
      <c r="AP16" s="288"/>
      <c r="AQ16" s="97"/>
      <c r="AR16" s="97"/>
      <c r="AS16" s="107"/>
      <c r="AT16" s="107"/>
      <c r="AU16" s="107"/>
      <c r="AV16" s="107"/>
      <c r="AW16" s="107"/>
      <c r="AX16" s="107"/>
      <c r="AY16" s="107"/>
      <c r="AZ16" s="97"/>
      <c r="BA16" s="97"/>
      <c r="BB16" s="97"/>
      <c r="BC16" s="97"/>
      <c r="BD16" s="107"/>
      <c r="BE16" s="107"/>
      <c r="BF16" s="107"/>
      <c r="BG16" s="107"/>
      <c r="BH16" s="107"/>
      <c r="BI16" s="97"/>
      <c r="BJ16" s="97"/>
      <c r="BK16" s="97"/>
      <c r="BL16" s="97"/>
      <c r="BM16" s="288"/>
      <c r="BN16" s="288"/>
      <c r="BO16" s="288"/>
      <c r="BP16" s="288"/>
      <c r="BQ16" s="288"/>
      <c r="BR16" s="288"/>
      <c r="BS16" s="288"/>
      <c r="BT16" s="97"/>
      <c r="BU16" s="97"/>
    </row>
    <row r="17" spans="1:73" ht="14.25" customHeight="1" x14ac:dyDescent="0.15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119"/>
      <c r="L17" s="119"/>
      <c r="M17" s="243"/>
      <c r="N17" s="243"/>
      <c r="O17" s="243"/>
      <c r="P17" s="107"/>
      <c r="Q17" s="107"/>
      <c r="R17" s="107"/>
      <c r="S17" s="107"/>
      <c r="T17" s="107"/>
      <c r="U17" s="107"/>
      <c r="V17" s="107"/>
      <c r="W17" s="97"/>
      <c r="X17" s="97"/>
      <c r="Y17" s="107"/>
      <c r="Z17" s="107"/>
      <c r="AA17" s="107"/>
      <c r="AB17" s="107"/>
      <c r="AC17" s="107"/>
      <c r="AD17" s="107"/>
      <c r="AE17" s="107"/>
      <c r="AF17" s="97"/>
      <c r="AG17" s="97"/>
      <c r="AH17" s="97"/>
      <c r="AI17" s="97"/>
      <c r="AJ17" s="288"/>
      <c r="AK17" s="288"/>
      <c r="AL17" s="288"/>
      <c r="AM17" s="288"/>
      <c r="AN17" s="288"/>
      <c r="AO17" s="288"/>
      <c r="AP17" s="288"/>
      <c r="AQ17" s="97"/>
      <c r="AR17" s="97"/>
      <c r="AS17" s="107"/>
      <c r="AT17" s="107"/>
      <c r="AU17" s="107"/>
      <c r="AV17" s="107"/>
      <c r="AW17" s="107"/>
      <c r="AX17" s="107"/>
      <c r="AY17" s="107"/>
      <c r="AZ17" s="97"/>
      <c r="BA17" s="97"/>
      <c r="BB17" s="97"/>
      <c r="BC17" s="97"/>
      <c r="BD17" s="107"/>
      <c r="BE17" s="107"/>
      <c r="BF17" s="107"/>
      <c r="BG17" s="107"/>
      <c r="BH17" s="107"/>
      <c r="BI17" s="97"/>
      <c r="BJ17" s="97"/>
      <c r="BK17" s="97"/>
      <c r="BL17" s="97"/>
      <c r="BM17" s="288"/>
      <c r="BN17" s="288"/>
      <c r="BO17" s="288"/>
      <c r="BP17" s="288"/>
      <c r="BQ17" s="288"/>
      <c r="BR17" s="288"/>
      <c r="BS17" s="288"/>
      <c r="BT17" s="97"/>
      <c r="BU17" s="97"/>
    </row>
    <row r="18" spans="1:73" ht="21" customHeight="1" x14ac:dyDescent="0.15">
      <c r="A18" s="487" t="s">
        <v>259</v>
      </c>
      <c r="B18" s="487"/>
      <c r="C18" s="487"/>
      <c r="D18" s="487"/>
      <c r="E18" s="487"/>
      <c r="F18" s="487"/>
      <c r="G18" s="487"/>
      <c r="H18" s="487"/>
      <c r="I18" s="487"/>
      <c r="J18" s="487"/>
      <c r="K18" s="487"/>
      <c r="L18" s="487"/>
      <c r="M18" s="487"/>
      <c r="N18" s="487"/>
      <c r="O18" s="487"/>
      <c r="P18" s="487"/>
      <c r="Q18" s="487"/>
      <c r="R18" s="487"/>
      <c r="S18" s="487"/>
      <c r="T18" s="487"/>
      <c r="U18" s="487"/>
      <c r="V18" s="487"/>
      <c r="W18" s="487"/>
      <c r="X18" s="487"/>
      <c r="Y18" s="487"/>
      <c r="Z18" s="487"/>
      <c r="AA18" s="487"/>
      <c r="AB18" s="487"/>
      <c r="AC18" s="487"/>
      <c r="AD18" s="487"/>
      <c r="AE18" s="487"/>
      <c r="AF18" s="487"/>
      <c r="AG18" s="487"/>
      <c r="AH18" s="487"/>
      <c r="AI18" s="487"/>
      <c r="AJ18" s="487"/>
      <c r="AK18" s="487"/>
      <c r="AL18" s="487"/>
      <c r="AM18" s="487"/>
      <c r="AN18" s="487"/>
      <c r="AO18" s="487"/>
      <c r="AP18" s="487"/>
      <c r="AQ18" s="487"/>
      <c r="AR18" s="487"/>
      <c r="AS18" s="487"/>
      <c r="AT18" s="487"/>
      <c r="AU18" s="487"/>
      <c r="AV18" s="487"/>
      <c r="AW18" s="487"/>
      <c r="AX18" s="487"/>
      <c r="AY18" s="487"/>
      <c r="AZ18" s="487"/>
      <c r="BA18" s="487"/>
      <c r="BB18" s="487"/>
      <c r="BC18" s="487"/>
      <c r="BD18" s="487"/>
      <c r="BE18" s="487"/>
      <c r="BF18" s="487"/>
      <c r="BG18" s="487"/>
      <c r="BH18" s="487"/>
      <c r="BI18" s="487"/>
      <c r="BJ18" s="487"/>
      <c r="BK18" s="487"/>
      <c r="BL18" s="487"/>
      <c r="BM18" s="487"/>
      <c r="BN18" s="487"/>
      <c r="BO18" s="487"/>
      <c r="BP18" s="487"/>
      <c r="BQ18" s="487"/>
      <c r="BR18" s="487"/>
      <c r="BS18" s="487"/>
      <c r="BT18" s="487"/>
      <c r="BU18" s="487"/>
    </row>
    <row r="19" spans="1:73" ht="14.25" customHeight="1" x14ac:dyDescent="0.15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29"/>
      <c r="T19" s="29"/>
      <c r="U19" s="29"/>
      <c r="V19" s="29"/>
      <c r="W19" s="29"/>
      <c r="X19" s="29"/>
      <c r="Y19" s="29"/>
      <c r="Z19" s="29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1"/>
      <c r="AL19" s="121"/>
      <c r="AM19" s="121"/>
      <c r="AN19" s="121"/>
      <c r="AO19" s="121"/>
      <c r="AP19" s="121"/>
      <c r="AQ19" s="121"/>
      <c r="AR19" s="4"/>
      <c r="AS19" s="4"/>
      <c r="AT19" s="4"/>
      <c r="AU19" s="4"/>
      <c r="AV19" s="4"/>
      <c r="AW19" s="4"/>
      <c r="AX19" s="4"/>
      <c r="AY19" s="4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</row>
    <row r="20" spans="1:73" ht="14.25" customHeight="1" x14ac:dyDescent="0.15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48"/>
      <c r="T20" s="48"/>
      <c r="U20" s="48"/>
      <c r="V20" s="48"/>
      <c r="W20" s="48"/>
      <c r="X20" s="48"/>
      <c r="Y20" s="48"/>
      <c r="Z20" s="48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5"/>
      <c r="AL20" s="145"/>
      <c r="AM20" s="145"/>
      <c r="AN20" s="145"/>
      <c r="AO20" s="145"/>
      <c r="AP20" s="145"/>
      <c r="AQ20" s="145"/>
      <c r="AR20" s="50"/>
      <c r="AS20" s="50"/>
      <c r="AT20" s="50"/>
      <c r="AU20" s="50"/>
      <c r="AV20" s="50"/>
      <c r="AW20" s="50"/>
      <c r="AX20" s="50"/>
      <c r="AY20" s="50"/>
      <c r="AZ20" s="146"/>
      <c r="BA20" s="146"/>
      <c r="BB20" s="146"/>
      <c r="BC20" s="146"/>
      <c r="BD20" s="146"/>
      <c r="BE20" s="146"/>
      <c r="BF20" s="146"/>
      <c r="BG20" s="146"/>
      <c r="BH20" s="146"/>
      <c r="BI20" s="146"/>
      <c r="BJ20" s="146"/>
      <c r="BK20" s="146"/>
      <c r="BL20" s="146"/>
      <c r="BN20" s="123"/>
      <c r="BO20" s="123"/>
      <c r="BP20" s="123"/>
      <c r="BQ20" s="123"/>
      <c r="BR20" s="123"/>
      <c r="BS20" s="123"/>
      <c r="BT20" s="123"/>
      <c r="BU20" s="141" t="s">
        <v>244</v>
      </c>
    </row>
    <row r="21" spans="1:73" ht="14.25" customHeight="1" x14ac:dyDescent="0.15">
      <c r="A21" s="465"/>
      <c r="B21" s="466"/>
      <c r="C21" s="466"/>
      <c r="D21" s="466"/>
      <c r="E21" s="466"/>
      <c r="F21" s="466"/>
      <c r="G21" s="466"/>
      <c r="H21" s="466"/>
      <c r="I21" s="466"/>
      <c r="J21" s="466"/>
      <c r="K21" s="466"/>
      <c r="L21" s="466"/>
      <c r="M21" s="466"/>
      <c r="N21" s="469" t="s">
        <v>258</v>
      </c>
      <c r="O21" s="470"/>
      <c r="P21" s="470"/>
      <c r="Q21" s="470"/>
      <c r="R21" s="470"/>
      <c r="S21" s="470"/>
      <c r="T21" s="470"/>
      <c r="U21" s="470"/>
      <c r="V21" s="470"/>
      <c r="W21" s="471"/>
      <c r="X21" s="470" t="s">
        <v>257</v>
      </c>
      <c r="Y21" s="470"/>
      <c r="Z21" s="470"/>
      <c r="AA21" s="470"/>
      <c r="AB21" s="470"/>
      <c r="AC21" s="470"/>
      <c r="AD21" s="470"/>
      <c r="AE21" s="470"/>
      <c r="AF21" s="470"/>
      <c r="AG21" s="471"/>
      <c r="AH21" s="469" t="s">
        <v>256</v>
      </c>
      <c r="AI21" s="470"/>
      <c r="AJ21" s="470"/>
      <c r="AK21" s="470"/>
      <c r="AL21" s="470"/>
      <c r="AM21" s="470"/>
      <c r="AN21" s="470"/>
      <c r="AO21" s="470"/>
      <c r="AP21" s="470"/>
      <c r="AQ21" s="471"/>
      <c r="AR21" s="470" t="s">
        <v>255</v>
      </c>
      <c r="AS21" s="470"/>
      <c r="AT21" s="470"/>
      <c r="AU21" s="470"/>
      <c r="AV21" s="470"/>
      <c r="AW21" s="470"/>
      <c r="AX21" s="470"/>
      <c r="AY21" s="470"/>
      <c r="AZ21" s="470"/>
      <c r="BA21" s="471"/>
      <c r="BB21" s="469" t="s">
        <v>254</v>
      </c>
      <c r="BC21" s="470"/>
      <c r="BD21" s="470"/>
      <c r="BE21" s="470"/>
      <c r="BF21" s="470"/>
      <c r="BG21" s="470"/>
      <c r="BH21" s="470"/>
      <c r="BI21" s="470"/>
      <c r="BJ21" s="470"/>
      <c r="BK21" s="471"/>
      <c r="BL21" s="470" t="s">
        <v>253</v>
      </c>
      <c r="BM21" s="470"/>
      <c r="BN21" s="470"/>
      <c r="BO21" s="470"/>
      <c r="BP21" s="470"/>
      <c r="BQ21" s="470"/>
      <c r="BR21" s="470"/>
      <c r="BS21" s="470"/>
      <c r="BT21" s="470"/>
      <c r="BU21" s="470"/>
    </row>
    <row r="22" spans="1:73" ht="14.25" customHeight="1" x14ac:dyDescent="0.15">
      <c r="A22" s="467"/>
      <c r="B22" s="468"/>
      <c r="C22" s="468"/>
      <c r="D22" s="468"/>
      <c r="E22" s="468"/>
      <c r="F22" s="468"/>
      <c r="G22" s="468"/>
      <c r="H22" s="468"/>
      <c r="I22" s="468"/>
      <c r="J22" s="468"/>
      <c r="K22" s="468"/>
      <c r="L22" s="468"/>
      <c r="M22" s="468"/>
      <c r="N22" s="472"/>
      <c r="O22" s="473"/>
      <c r="P22" s="473"/>
      <c r="Q22" s="473"/>
      <c r="R22" s="473"/>
      <c r="S22" s="473"/>
      <c r="T22" s="473"/>
      <c r="U22" s="473"/>
      <c r="V22" s="473"/>
      <c r="W22" s="474"/>
      <c r="X22" s="473"/>
      <c r="Y22" s="473"/>
      <c r="Z22" s="473"/>
      <c r="AA22" s="473"/>
      <c r="AB22" s="473"/>
      <c r="AC22" s="473"/>
      <c r="AD22" s="473"/>
      <c r="AE22" s="473"/>
      <c r="AF22" s="473"/>
      <c r="AG22" s="474"/>
      <c r="AH22" s="472"/>
      <c r="AI22" s="473"/>
      <c r="AJ22" s="473"/>
      <c r="AK22" s="473"/>
      <c r="AL22" s="473"/>
      <c r="AM22" s="473"/>
      <c r="AN22" s="473"/>
      <c r="AO22" s="473"/>
      <c r="AP22" s="473"/>
      <c r="AQ22" s="474"/>
      <c r="AR22" s="473"/>
      <c r="AS22" s="473"/>
      <c r="AT22" s="473"/>
      <c r="AU22" s="473"/>
      <c r="AV22" s="473"/>
      <c r="AW22" s="473"/>
      <c r="AX22" s="473"/>
      <c r="AY22" s="473"/>
      <c r="AZ22" s="473"/>
      <c r="BA22" s="474"/>
      <c r="BB22" s="472"/>
      <c r="BC22" s="473"/>
      <c r="BD22" s="473"/>
      <c r="BE22" s="473"/>
      <c r="BF22" s="473"/>
      <c r="BG22" s="473"/>
      <c r="BH22" s="473"/>
      <c r="BI22" s="473"/>
      <c r="BJ22" s="473"/>
      <c r="BK22" s="474"/>
      <c r="BL22" s="473"/>
      <c r="BM22" s="473"/>
      <c r="BN22" s="473"/>
      <c r="BO22" s="473"/>
      <c r="BP22" s="473"/>
      <c r="BQ22" s="473"/>
      <c r="BR22" s="473"/>
      <c r="BS22" s="473"/>
      <c r="BT22" s="473"/>
      <c r="BU22" s="473"/>
    </row>
    <row r="23" spans="1:73" ht="14.25" customHeight="1" x14ac:dyDescent="0.15">
      <c r="A23" s="125"/>
      <c r="B23" s="125"/>
      <c r="C23" s="483" t="s">
        <v>9</v>
      </c>
      <c r="D23" s="483"/>
      <c r="E23" s="483"/>
      <c r="F23" s="483"/>
      <c r="G23" s="483"/>
      <c r="H23" s="483"/>
      <c r="I23" s="483"/>
      <c r="J23" s="483"/>
      <c r="K23" s="483"/>
      <c r="L23" s="125"/>
      <c r="M23" s="124"/>
      <c r="N23" s="476">
        <v>1.9</v>
      </c>
      <c r="O23" s="477"/>
      <c r="P23" s="477"/>
      <c r="Q23" s="477"/>
      <c r="R23" s="477"/>
      <c r="S23" s="477"/>
      <c r="T23" s="477"/>
      <c r="U23" s="477"/>
      <c r="V23" s="477"/>
      <c r="W23" s="477"/>
      <c r="X23" s="477">
        <v>1.64</v>
      </c>
      <c r="Y23" s="477"/>
      <c r="Z23" s="477"/>
      <c r="AA23" s="477"/>
      <c r="AB23" s="477"/>
      <c r="AC23" s="477"/>
      <c r="AD23" s="477"/>
      <c r="AE23" s="477"/>
      <c r="AF23" s="477"/>
      <c r="AG23" s="477"/>
      <c r="AH23" s="477">
        <v>1.56</v>
      </c>
      <c r="AI23" s="477"/>
      <c r="AJ23" s="477"/>
      <c r="AK23" s="477"/>
      <c r="AL23" s="477"/>
      <c r="AM23" s="477"/>
      <c r="AN23" s="477"/>
      <c r="AO23" s="477"/>
      <c r="AP23" s="477"/>
      <c r="AQ23" s="477"/>
      <c r="AR23" s="477">
        <v>1.55</v>
      </c>
      <c r="AS23" s="477"/>
      <c r="AT23" s="477"/>
      <c r="AU23" s="477"/>
      <c r="AV23" s="477"/>
      <c r="AW23" s="477"/>
      <c r="AX23" s="477"/>
      <c r="AY23" s="477"/>
      <c r="AZ23" s="477"/>
      <c r="BA23" s="477"/>
      <c r="BB23" s="477">
        <v>1.54</v>
      </c>
      <c r="BC23" s="477"/>
      <c r="BD23" s="477"/>
      <c r="BE23" s="477"/>
      <c r="BF23" s="477"/>
      <c r="BG23" s="477"/>
      <c r="BH23" s="477"/>
      <c r="BI23" s="477"/>
      <c r="BJ23" s="477"/>
      <c r="BK23" s="477"/>
      <c r="BL23" s="477">
        <v>1.59</v>
      </c>
      <c r="BM23" s="477"/>
      <c r="BN23" s="477"/>
      <c r="BO23" s="477"/>
      <c r="BP23" s="477"/>
      <c r="BQ23" s="477"/>
      <c r="BR23" s="477"/>
      <c r="BS23" s="477"/>
      <c r="BT23" s="477"/>
      <c r="BU23" s="477"/>
    </row>
    <row r="24" spans="1:73" s="241" customFormat="1" ht="14.25" customHeight="1" x14ac:dyDescent="0.15">
      <c r="A24" s="123"/>
      <c r="B24" s="123"/>
      <c r="C24" s="486" t="s">
        <v>252</v>
      </c>
      <c r="D24" s="486"/>
      <c r="E24" s="486"/>
      <c r="F24" s="486"/>
      <c r="G24" s="486"/>
      <c r="H24" s="486"/>
      <c r="I24" s="486"/>
      <c r="J24" s="486"/>
      <c r="K24" s="486"/>
      <c r="L24" s="123"/>
      <c r="M24" s="122"/>
      <c r="N24" s="484">
        <v>1.9</v>
      </c>
      <c r="O24" s="485"/>
      <c r="P24" s="485"/>
      <c r="Q24" s="485"/>
      <c r="R24" s="485"/>
      <c r="S24" s="485"/>
      <c r="T24" s="485"/>
      <c r="U24" s="485"/>
      <c r="V24" s="485"/>
      <c r="W24" s="485"/>
      <c r="X24" s="485">
        <v>1.68</v>
      </c>
      <c r="Y24" s="485"/>
      <c r="Z24" s="485"/>
      <c r="AA24" s="485"/>
      <c r="AB24" s="485"/>
      <c r="AC24" s="485"/>
      <c r="AD24" s="485"/>
      <c r="AE24" s="485"/>
      <c r="AF24" s="485"/>
      <c r="AG24" s="485"/>
      <c r="AH24" s="485">
        <v>1.53</v>
      </c>
      <c r="AI24" s="485"/>
      <c r="AJ24" s="485"/>
      <c r="AK24" s="485"/>
      <c r="AL24" s="485"/>
      <c r="AM24" s="485"/>
      <c r="AN24" s="485"/>
      <c r="AO24" s="485"/>
      <c r="AP24" s="485"/>
      <c r="AQ24" s="485"/>
      <c r="AR24" s="485">
        <v>1.46</v>
      </c>
      <c r="AS24" s="485"/>
      <c r="AT24" s="485"/>
      <c r="AU24" s="485"/>
      <c r="AV24" s="485"/>
      <c r="AW24" s="485"/>
      <c r="AX24" s="485"/>
      <c r="AY24" s="485"/>
      <c r="AZ24" s="485"/>
      <c r="BA24" s="485"/>
      <c r="BB24" s="485">
        <v>1.37</v>
      </c>
      <c r="BC24" s="485"/>
      <c r="BD24" s="485"/>
      <c r="BE24" s="485"/>
      <c r="BF24" s="485"/>
      <c r="BG24" s="485"/>
      <c r="BH24" s="485"/>
      <c r="BI24" s="485"/>
      <c r="BJ24" s="485"/>
      <c r="BK24" s="485"/>
      <c r="BL24" s="485" t="s">
        <v>251</v>
      </c>
      <c r="BM24" s="485"/>
      <c r="BN24" s="485"/>
      <c r="BO24" s="485"/>
      <c r="BP24" s="485"/>
      <c r="BQ24" s="485"/>
      <c r="BR24" s="485"/>
      <c r="BS24" s="485"/>
      <c r="BT24" s="485"/>
      <c r="BU24" s="485"/>
    </row>
    <row r="25" spans="1:73" s="241" customFormat="1" ht="14.25" customHeight="1" x14ac:dyDescent="0.15">
      <c r="A25" s="254"/>
      <c r="B25" s="254"/>
      <c r="C25" s="254"/>
      <c r="D25" s="254"/>
      <c r="E25" s="254"/>
      <c r="F25" s="254"/>
      <c r="G25" s="254"/>
      <c r="H25" s="254"/>
      <c r="I25" s="254"/>
      <c r="J25" s="254"/>
      <c r="K25" s="255"/>
      <c r="L25" s="255"/>
      <c r="M25" s="256"/>
      <c r="N25" s="121"/>
      <c r="O25" s="121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120"/>
      <c r="AB25" s="120"/>
      <c r="AC25" s="120"/>
      <c r="AD25" s="120"/>
      <c r="AE25" s="120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</row>
    <row r="26" spans="1:73" s="242" customFormat="1" ht="14.25" customHeight="1" x14ac:dyDescent="0.15">
      <c r="A26" s="465"/>
      <c r="B26" s="466"/>
      <c r="C26" s="466"/>
      <c r="D26" s="466"/>
      <c r="E26" s="466"/>
      <c r="F26" s="466"/>
      <c r="G26" s="466"/>
      <c r="H26" s="466"/>
      <c r="I26" s="466"/>
      <c r="J26" s="466"/>
      <c r="K26" s="466"/>
      <c r="L26" s="466"/>
      <c r="M26" s="466"/>
      <c r="N26" s="469" t="s">
        <v>411</v>
      </c>
      <c r="O26" s="470"/>
      <c r="P26" s="470"/>
      <c r="Q26" s="470"/>
      <c r="R26" s="470"/>
      <c r="S26" s="470"/>
      <c r="T26" s="470"/>
      <c r="U26" s="470"/>
      <c r="V26" s="470"/>
      <c r="W26" s="470"/>
      <c r="X26" s="469" t="s">
        <v>429</v>
      </c>
      <c r="Y26" s="470"/>
      <c r="Z26" s="470"/>
      <c r="AA26" s="470"/>
      <c r="AB26" s="470"/>
      <c r="AC26" s="470"/>
      <c r="AD26" s="470"/>
      <c r="AE26" s="470"/>
      <c r="AF26" s="470"/>
      <c r="AG26" s="470"/>
      <c r="AH26" s="97"/>
      <c r="AI26" s="97"/>
      <c r="AJ26" s="288"/>
      <c r="AK26" s="288"/>
      <c r="AL26" s="288"/>
      <c r="AM26" s="288"/>
      <c r="AN26" s="288"/>
      <c r="AO26" s="288"/>
      <c r="AP26" s="288"/>
      <c r="AQ26" s="97"/>
      <c r="AR26" s="97"/>
      <c r="AS26" s="287"/>
      <c r="AT26" s="287"/>
      <c r="AU26" s="287"/>
      <c r="AV26" s="287"/>
      <c r="AW26" s="287"/>
      <c r="AX26" s="287"/>
      <c r="AY26" s="287"/>
      <c r="AZ26" s="287"/>
      <c r="BA26" s="287"/>
      <c r="BB26" s="287"/>
      <c r="BC26" s="287"/>
      <c r="BD26" s="287"/>
      <c r="BE26" s="287"/>
      <c r="BF26" s="287"/>
      <c r="BG26" s="287"/>
      <c r="BH26" s="287"/>
      <c r="BI26" s="287"/>
      <c r="BJ26" s="287"/>
      <c r="BK26" s="287"/>
      <c r="BL26" s="287"/>
      <c r="BM26" s="287"/>
      <c r="BN26" s="287"/>
      <c r="BO26" s="287"/>
      <c r="BP26" s="287"/>
      <c r="BQ26" s="287"/>
      <c r="BR26" s="287"/>
      <c r="BS26" s="287"/>
      <c r="BT26" s="287"/>
      <c r="BU26" s="287"/>
    </row>
    <row r="27" spans="1:73" ht="14.25" customHeight="1" x14ac:dyDescent="0.15">
      <c r="A27" s="467"/>
      <c r="B27" s="468"/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72"/>
      <c r="O27" s="473"/>
      <c r="P27" s="473"/>
      <c r="Q27" s="473"/>
      <c r="R27" s="473"/>
      <c r="S27" s="473"/>
      <c r="T27" s="473"/>
      <c r="U27" s="473"/>
      <c r="V27" s="473"/>
      <c r="W27" s="473"/>
      <c r="X27" s="472"/>
      <c r="Y27" s="473"/>
      <c r="Z27" s="473"/>
      <c r="AA27" s="473"/>
      <c r="AB27" s="473"/>
      <c r="AC27" s="473"/>
      <c r="AD27" s="473"/>
      <c r="AE27" s="473"/>
      <c r="AF27" s="473"/>
      <c r="AG27" s="473"/>
      <c r="AH27" s="97"/>
      <c r="AI27" s="97"/>
      <c r="AJ27" s="288"/>
      <c r="AK27" s="288"/>
      <c r="AL27" s="288"/>
      <c r="AM27" s="288"/>
      <c r="AN27" s="288"/>
      <c r="AO27" s="288"/>
      <c r="AP27" s="288"/>
      <c r="AQ27" s="97"/>
      <c r="AR27" s="97"/>
      <c r="AS27" s="110"/>
      <c r="AT27" s="109"/>
      <c r="AU27" s="109"/>
      <c r="AV27" s="109"/>
      <c r="AW27" s="109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09"/>
      <c r="BU27" s="109"/>
    </row>
    <row r="28" spans="1:73" ht="14.25" customHeight="1" x14ac:dyDescent="0.15">
      <c r="A28" s="125"/>
      <c r="B28" s="125"/>
      <c r="C28" s="483" t="s">
        <v>9</v>
      </c>
      <c r="D28" s="483"/>
      <c r="E28" s="483"/>
      <c r="F28" s="483"/>
      <c r="G28" s="483"/>
      <c r="H28" s="483"/>
      <c r="I28" s="483"/>
      <c r="J28" s="483"/>
      <c r="K28" s="483"/>
      <c r="L28" s="125"/>
      <c r="M28" s="124"/>
      <c r="N28" s="476">
        <v>1.54</v>
      </c>
      <c r="O28" s="477"/>
      <c r="P28" s="477"/>
      <c r="Q28" s="477"/>
      <c r="R28" s="477"/>
      <c r="S28" s="477"/>
      <c r="T28" s="477"/>
      <c r="U28" s="477"/>
      <c r="V28" s="477"/>
      <c r="W28" s="477"/>
      <c r="X28" s="476">
        <v>1.33</v>
      </c>
      <c r="Y28" s="477"/>
      <c r="Z28" s="477"/>
      <c r="AA28" s="477"/>
      <c r="AB28" s="477"/>
      <c r="AC28" s="477"/>
      <c r="AD28" s="477"/>
      <c r="AE28" s="477"/>
      <c r="AF28" s="477"/>
      <c r="AG28" s="477"/>
      <c r="AH28" s="97"/>
      <c r="AR28" s="97"/>
      <c r="AS28" s="112"/>
      <c r="AT28" s="111"/>
      <c r="AU28" s="111"/>
      <c r="AV28" s="111"/>
      <c r="AW28" s="111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1"/>
      <c r="BU28" s="111"/>
    </row>
    <row r="29" spans="1:73" ht="14.25" customHeight="1" x14ac:dyDescent="0.15">
      <c r="A29" s="123"/>
      <c r="B29" s="123"/>
      <c r="C29" s="486" t="s">
        <v>252</v>
      </c>
      <c r="D29" s="486"/>
      <c r="E29" s="486"/>
      <c r="F29" s="486"/>
      <c r="G29" s="486"/>
      <c r="H29" s="486"/>
      <c r="I29" s="486"/>
      <c r="J29" s="486"/>
      <c r="K29" s="486"/>
      <c r="L29" s="123"/>
      <c r="M29" s="122"/>
      <c r="N29" s="484" t="s">
        <v>412</v>
      </c>
      <c r="O29" s="485"/>
      <c r="P29" s="485"/>
      <c r="Q29" s="485"/>
      <c r="R29" s="485"/>
      <c r="S29" s="485"/>
      <c r="T29" s="485"/>
      <c r="U29" s="485"/>
      <c r="V29" s="485"/>
      <c r="W29" s="485"/>
      <c r="X29" s="484" t="s">
        <v>251</v>
      </c>
      <c r="Y29" s="485"/>
      <c r="Z29" s="485"/>
      <c r="AA29" s="485"/>
      <c r="AB29" s="485"/>
      <c r="AC29" s="485"/>
      <c r="AD29" s="485"/>
      <c r="AE29" s="485"/>
      <c r="AF29" s="485"/>
      <c r="AG29" s="485"/>
      <c r="AH29" s="97"/>
      <c r="AR29" s="97"/>
      <c r="AS29" s="112"/>
      <c r="AT29" s="111"/>
      <c r="AU29" s="111"/>
      <c r="AV29" s="111"/>
      <c r="AW29" s="111"/>
      <c r="AX29" s="112"/>
      <c r="AY29" s="112"/>
      <c r="AZ29" s="112"/>
      <c r="BA29" s="112"/>
      <c r="BB29" s="112"/>
      <c r="BL29" s="112"/>
      <c r="BM29" s="112"/>
      <c r="BN29" s="112"/>
      <c r="BO29" s="112"/>
      <c r="BP29" s="112"/>
      <c r="BQ29" s="112"/>
      <c r="BR29" s="112"/>
      <c r="BS29" s="112"/>
      <c r="BT29" s="111"/>
      <c r="BU29" s="111"/>
    </row>
    <row r="30" spans="1:73" ht="14.25" customHeight="1" x14ac:dyDescent="0.15">
      <c r="A30" s="286"/>
      <c r="B30" s="286"/>
      <c r="C30" s="286"/>
      <c r="D30" s="286"/>
      <c r="E30" s="286"/>
      <c r="F30" s="286"/>
      <c r="G30" s="286"/>
      <c r="H30" s="286"/>
      <c r="I30" s="286"/>
      <c r="J30" s="286"/>
      <c r="K30" s="101"/>
      <c r="L30" s="101"/>
      <c r="M30" s="100"/>
      <c r="N30" s="100"/>
      <c r="O30" s="100"/>
      <c r="Y30" s="110"/>
      <c r="Z30" s="110"/>
      <c r="AA30" s="110"/>
      <c r="AC30" s="110"/>
      <c r="AD30" s="109"/>
      <c r="AE30" s="109"/>
      <c r="AG30" s="110"/>
      <c r="AH30" s="110"/>
      <c r="AR30" s="110"/>
      <c r="AS30" s="110"/>
      <c r="AU30" s="109"/>
      <c r="AV30" s="109"/>
      <c r="AW30" s="109"/>
      <c r="AX30" s="156" t="s">
        <v>250</v>
      </c>
      <c r="AY30" s="156"/>
      <c r="BC30" s="156"/>
      <c r="BE30" s="156"/>
      <c r="BL30" s="110"/>
      <c r="BM30" s="110"/>
      <c r="BN30" s="110"/>
      <c r="BO30" s="110"/>
      <c r="BP30" s="110"/>
      <c r="BQ30" s="110"/>
      <c r="BR30" s="110"/>
      <c r="BS30" s="110"/>
      <c r="BT30" s="109"/>
      <c r="BU30" s="109"/>
    </row>
    <row r="31" spans="1:73" ht="14.25" customHeight="1" x14ac:dyDescent="0.15">
      <c r="A31" s="105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Y31" s="103"/>
      <c r="Z31" s="103"/>
      <c r="AA31" s="53"/>
      <c r="AB31" s="53"/>
      <c r="AC31" s="53"/>
      <c r="AD31" s="53"/>
      <c r="AE31" s="53"/>
      <c r="AF31" s="53"/>
      <c r="AG31" s="53"/>
      <c r="AH31" s="53"/>
      <c r="AR31" s="54"/>
      <c r="AS31" s="54"/>
      <c r="AT31" s="54"/>
      <c r="AU31" s="54"/>
      <c r="AV31" s="54"/>
      <c r="AW31" s="54"/>
      <c r="AX31" s="54"/>
      <c r="AY31" s="54"/>
      <c r="AZ31" s="99"/>
      <c r="BA31" s="99"/>
      <c r="BB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</row>
    <row r="32" spans="1:73" ht="14.25" customHeight="1" x14ac:dyDescent="0.1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</row>
    <row r="33" spans="1:73" ht="14.25" customHeight="1" x14ac:dyDescent="0.1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</row>
    <row r="34" spans="1:73" ht="14.25" customHeight="1" x14ac:dyDescent="0.15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243"/>
      <c r="N34" s="243"/>
      <c r="O34" s="243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290"/>
      <c r="AK34" s="290"/>
      <c r="AL34" s="290"/>
      <c r="AM34" s="290"/>
      <c r="AN34" s="290"/>
      <c r="AO34" s="290"/>
      <c r="AP34" s="290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290"/>
      <c r="BN34" s="290"/>
      <c r="BO34" s="290"/>
      <c r="BP34" s="290"/>
      <c r="BQ34" s="290"/>
      <c r="BR34" s="290"/>
      <c r="BS34" s="290"/>
      <c r="BT34" s="97"/>
      <c r="BU34" s="97"/>
    </row>
    <row r="35" spans="1:73" ht="14.25" customHeight="1" x14ac:dyDescent="0.1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243"/>
      <c r="N35" s="243"/>
      <c r="O35" s="243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290"/>
      <c r="AK35" s="290"/>
      <c r="AL35" s="290"/>
      <c r="AM35" s="290"/>
      <c r="AN35" s="290"/>
      <c r="AO35" s="290"/>
      <c r="AP35" s="290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290"/>
      <c r="BN35" s="290"/>
      <c r="BO35" s="290"/>
      <c r="BP35" s="290"/>
      <c r="BQ35" s="290"/>
      <c r="BR35" s="290"/>
      <c r="BS35" s="290"/>
      <c r="BT35" s="97"/>
      <c r="BU35" s="97"/>
    </row>
    <row r="36" spans="1:73" ht="14.25" customHeight="1" x14ac:dyDescent="0.15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243"/>
      <c r="N36" s="243"/>
      <c r="O36" s="243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290"/>
      <c r="AK36" s="290"/>
      <c r="AL36" s="290"/>
      <c r="AM36" s="290"/>
      <c r="AN36" s="290"/>
      <c r="AO36" s="290"/>
      <c r="AP36" s="290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290"/>
      <c r="BN36" s="290"/>
      <c r="BO36" s="290"/>
      <c r="BP36" s="290"/>
      <c r="BQ36" s="290"/>
      <c r="BR36" s="290"/>
      <c r="BS36" s="290"/>
      <c r="BT36" s="97"/>
      <c r="BU36" s="97"/>
    </row>
    <row r="37" spans="1:73" s="241" customFormat="1" ht="14.25" customHeight="1" x14ac:dyDescent="0.1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243"/>
      <c r="N37" s="243"/>
      <c r="O37" s="243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290"/>
      <c r="AK37" s="290"/>
      <c r="AL37" s="290"/>
      <c r="AM37" s="290"/>
      <c r="AN37" s="290"/>
      <c r="AO37" s="290"/>
      <c r="AP37" s="290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290"/>
      <c r="BN37" s="290"/>
      <c r="BO37" s="290"/>
      <c r="BP37" s="290"/>
      <c r="BQ37" s="290"/>
      <c r="BR37" s="290"/>
      <c r="BS37" s="290"/>
      <c r="BT37" s="97"/>
      <c r="BU37" s="97"/>
    </row>
    <row r="38" spans="1:73" ht="14.25" customHeight="1" x14ac:dyDescent="0.1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243"/>
      <c r="N38" s="243"/>
      <c r="O38" s="243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290"/>
      <c r="AK38" s="290"/>
      <c r="AL38" s="290"/>
      <c r="AM38" s="290"/>
      <c r="AN38" s="290"/>
      <c r="AO38" s="290"/>
      <c r="AP38" s="290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290"/>
      <c r="BN38" s="290"/>
      <c r="BO38" s="290"/>
      <c r="BP38" s="290"/>
      <c r="BQ38" s="290"/>
      <c r="BR38" s="290"/>
      <c r="BS38" s="290"/>
      <c r="BT38" s="97"/>
      <c r="BU38" s="97"/>
    </row>
    <row r="39" spans="1:73" ht="14.25" customHeight="1" x14ac:dyDescent="0.1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243"/>
      <c r="N39" s="243"/>
      <c r="O39" s="243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290"/>
      <c r="AK39" s="290"/>
      <c r="AL39" s="290"/>
      <c r="AM39" s="290"/>
      <c r="AN39" s="290"/>
      <c r="AO39" s="290"/>
      <c r="AP39" s="290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290"/>
      <c r="BN39" s="290"/>
      <c r="BO39" s="290"/>
      <c r="BP39" s="290"/>
      <c r="BQ39" s="290"/>
      <c r="BR39" s="290"/>
      <c r="BS39" s="290"/>
      <c r="BT39" s="97"/>
      <c r="BU39" s="97"/>
    </row>
    <row r="40" spans="1:73" s="242" customFormat="1" ht="14.25" customHeight="1" x14ac:dyDescent="0.15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269"/>
      <c r="BF40" s="269"/>
      <c r="BG40" s="100"/>
      <c r="BH40" s="100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0"/>
      <c r="BU40" s="100"/>
    </row>
    <row r="41" spans="1:73" ht="14.25" customHeight="1" x14ac:dyDescent="0.1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</row>
    <row r="42" spans="1:73" ht="14.25" customHeight="1" x14ac:dyDescent="0.15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4"/>
    </row>
    <row r="43" spans="1:73" ht="14.25" customHeight="1" x14ac:dyDescent="0.1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243"/>
      <c r="N43" s="243"/>
      <c r="O43" s="243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290"/>
      <c r="AK43" s="290"/>
      <c r="AL43" s="290"/>
      <c r="AM43" s="290"/>
      <c r="AN43" s="290"/>
      <c r="AO43" s="290"/>
      <c r="AP43" s="290"/>
      <c r="AQ43" s="97"/>
      <c r="AR43" s="97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4"/>
    </row>
    <row r="44" spans="1:73" ht="14.25" customHeight="1" x14ac:dyDescent="0.1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243"/>
      <c r="N44" s="243"/>
      <c r="O44" s="243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290"/>
      <c r="AK44" s="290"/>
      <c r="AL44" s="290"/>
      <c r="AM44" s="290"/>
      <c r="AN44" s="290"/>
      <c r="AO44" s="290"/>
      <c r="AP44" s="290"/>
      <c r="AQ44" s="97"/>
      <c r="AR44" s="97"/>
      <c r="AS44" s="98"/>
      <c r="AT44" s="98"/>
      <c r="AU44" s="98"/>
      <c r="AV44" s="98"/>
      <c r="AW44" s="98"/>
      <c r="AX44" s="98"/>
      <c r="AY44" s="95"/>
      <c r="AZ44" s="95"/>
      <c r="BA44" s="95"/>
      <c r="BB44" s="95"/>
      <c r="BC44" s="95"/>
      <c r="BD44" s="95"/>
      <c r="BE44" s="95"/>
      <c r="BF44" s="98"/>
      <c r="BG44" s="98"/>
      <c r="BH44" s="98"/>
      <c r="BI44" s="98"/>
      <c r="BJ44" s="98"/>
      <c r="BK44" s="98"/>
      <c r="BL44" s="95"/>
      <c r="BM44" s="95"/>
      <c r="BN44" s="95"/>
      <c r="BO44" s="95"/>
      <c r="BP44" s="95"/>
      <c r="BQ44" s="95"/>
      <c r="BR44" s="95"/>
      <c r="BS44" s="53"/>
      <c r="BT44" s="54"/>
      <c r="BU44" s="54"/>
    </row>
    <row r="45" spans="1:73" ht="14.25" customHeight="1" x14ac:dyDescent="0.1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243"/>
      <c r="N45" s="243"/>
      <c r="O45" s="243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290"/>
      <c r="AK45" s="290"/>
      <c r="AL45" s="290"/>
      <c r="AM45" s="290"/>
      <c r="AN45" s="290"/>
      <c r="AO45" s="290"/>
      <c r="AP45" s="290"/>
      <c r="AQ45" s="97"/>
      <c r="AR45" s="97"/>
      <c r="AS45" s="97"/>
      <c r="AT45" s="97"/>
      <c r="AU45" s="97"/>
      <c r="AV45" s="97"/>
      <c r="AW45" s="97"/>
      <c r="AX45" s="97"/>
      <c r="AY45" s="9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97"/>
      <c r="BM45" s="287"/>
      <c r="BN45" s="287"/>
      <c r="BO45" s="287"/>
      <c r="BP45" s="95"/>
      <c r="BQ45" s="95"/>
      <c r="BR45" s="95"/>
      <c r="BS45" s="53"/>
      <c r="BT45" s="54"/>
      <c r="BU45" s="54"/>
    </row>
    <row r="46" spans="1:73" ht="14.25" customHeight="1" x14ac:dyDescent="0.1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243"/>
      <c r="N46" s="243"/>
      <c r="O46" s="243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290"/>
      <c r="AK46" s="290"/>
      <c r="AL46" s="290"/>
      <c r="AM46" s="290"/>
      <c r="AN46" s="290"/>
      <c r="AO46" s="290"/>
      <c r="AP46" s="290"/>
      <c r="AQ46" s="97"/>
      <c r="AR46" s="97"/>
      <c r="AS46" s="97"/>
      <c r="AT46" s="97"/>
      <c r="AU46" s="97"/>
      <c r="AV46" s="97"/>
      <c r="AW46" s="97"/>
      <c r="AX46" s="97"/>
      <c r="AY46" s="9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BL46" s="287"/>
      <c r="BM46" s="287"/>
      <c r="BN46" s="287"/>
      <c r="BO46" s="287"/>
      <c r="BP46" s="95"/>
      <c r="BQ46" s="95"/>
      <c r="BR46" s="95"/>
      <c r="BS46" s="53"/>
      <c r="BT46" s="54"/>
      <c r="BU46" s="54"/>
    </row>
    <row r="47" spans="1:73" ht="14.25" customHeight="1" x14ac:dyDescent="0.1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243"/>
      <c r="N47" s="243"/>
      <c r="O47" s="243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290"/>
      <c r="AK47" s="290"/>
      <c r="AL47" s="290"/>
      <c r="AM47" s="290"/>
      <c r="AN47" s="290"/>
      <c r="AO47" s="290"/>
      <c r="AP47" s="290"/>
      <c r="AQ47" s="97"/>
      <c r="AR47" s="97"/>
      <c r="AS47" s="269"/>
      <c r="AT47" s="269"/>
      <c r="AU47" s="269"/>
      <c r="AV47" s="269"/>
      <c r="AW47" s="269"/>
      <c r="AX47" s="269"/>
      <c r="AY47" s="269"/>
      <c r="AZ47" s="269"/>
      <c r="BA47" s="269"/>
      <c r="BB47" s="269"/>
      <c r="BC47" s="269"/>
      <c r="BD47" s="269"/>
      <c r="BE47" s="269"/>
      <c r="BF47" s="269"/>
      <c r="BG47" s="269"/>
      <c r="BH47" s="269"/>
      <c r="BI47" s="269"/>
      <c r="BJ47" s="269"/>
      <c r="BK47" s="269"/>
      <c r="BL47" s="269"/>
      <c r="BM47" s="269"/>
      <c r="BN47" s="269"/>
      <c r="BO47" s="269"/>
      <c r="BP47" s="269"/>
      <c r="BQ47" s="269"/>
      <c r="BR47" s="269"/>
      <c r="BS47" s="269"/>
      <c r="BT47" s="269"/>
      <c r="BU47" s="269"/>
    </row>
    <row r="48" spans="1:73" ht="14.25" customHeight="1" x14ac:dyDescent="0.1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243"/>
      <c r="N48" s="243"/>
      <c r="O48" s="243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290"/>
      <c r="AK48" s="290"/>
      <c r="AL48" s="290"/>
      <c r="AM48" s="290"/>
      <c r="AN48" s="290"/>
      <c r="AO48" s="290"/>
      <c r="AP48" s="290"/>
      <c r="AQ48" s="97"/>
      <c r="AR48" s="97"/>
      <c r="AS48" s="97"/>
      <c r="AT48" s="97"/>
      <c r="AU48" s="97"/>
      <c r="AV48" s="97"/>
      <c r="AW48" s="97"/>
      <c r="AX48" s="97"/>
      <c r="AY48" s="9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BL48" s="287"/>
      <c r="BM48" s="287"/>
      <c r="BN48" s="287"/>
      <c r="BO48" s="287"/>
      <c r="BP48" s="95"/>
      <c r="BQ48" s="95"/>
      <c r="BR48" s="95"/>
      <c r="BS48" s="54"/>
      <c r="BT48" s="54"/>
      <c r="BU48" s="106"/>
    </row>
    <row r="49" spans="1:73" ht="14.25" customHeight="1" x14ac:dyDescent="0.15">
      <c r="A49" s="102"/>
      <c r="B49" s="286"/>
      <c r="C49" s="286"/>
      <c r="D49" s="286"/>
      <c r="E49" s="286"/>
      <c r="F49" s="286"/>
      <c r="G49" s="286"/>
      <c r="H49" s="286"/>
      <c r="I49" s="286"/>
      <c r="J49" s="286"/>
      <c r="K49" s="286"/>
      <c r="L49" s="287"/>
      <c r="M49" s="287"/>
      <c r="N49" s="287"/>
      <c r="O49" s="287"/>
      <c r="P49" s="287"/>
      <c r="Q49" s="287"/>
      <c r="R49" s="287"/>
      <c r="S49" s="287"/>
      <c r="T49" s="287"/>
      <c r="U49" s="287"/>
      <c r="V49" s="287"/>
      <c r="W49" s="287"/>
      <c r="X49" s="287"/>
      <c r="Y49" s="287"/>
      <c r="Z49" s="287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287"/>
      <c r="AS49" s="287"/>
      <c r="AT49" s="287"/>
      <c r="AU49" s="287"/>
      <c r="AV49" s="287"/>
      <c r="AW49" s="287"/>
      <c r="AX49" s="287"/>
      <c r="AY49" s="287"/>
      <c r="AZ49" s="287"/>
      <c r="BA49" s="287"/>
      <c r="BB49" s="287"/>
      <c r="BC49" s="287"/>
      <c r="BD49" s="287"/>
      <c r="BE49" s="287"/>
      <c r="BF49" s="287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94"/>
    </row>
    <row r="50" spans="1:73" ht="14.25" customHeight="1" x14ac:dyDescent="0.15">
      <c r="A50" s="102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108"/>
      <c r="BN50" s="54"/>
      <c r="BO50" s="54"/>
      <c r="BP50" s="54"/>
      <c r="BQ50" s="54"/>
      <c r="BR50" s="54"/>
      <c r="BS50" s="54"/>
      <c r="BT50" s="54"/>
      <c r="BU50" s="94"/>
    </row>
    <row r="51" spans="1:73" ht="14.25" customHeight="1" x14ac:dyDescent="0.15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</row>
    <row r="52" spans="1:73" ht="14.25" customHeight="1" x14ac:dyDescent="0.15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</row>
    <row r="53" spans="1:73" ht="14.25" customHeight="1" x14ac:dyDescent="0.15"/>
    <row r="54" spans="1:73" ht="14.25" customHeight="1" x14ac:dyDescent="0.15"/>
    <row r="55" spans="1:73" ht="14.25" customHeight="1" x14ac:dyDescent="0.15"/>
    <row r="56" spans="1:73" ht="14.25" customHeight="1" x14ac:dyDescent="0.15"/>
    <row r="57" spans="1:73" ht="14.25" customHeight="1" x14ac:dyDescent="0.15"/>
    <row r="58" spans="1:73" ht="14.25" customHeight="1" x14ac:dyDescent="0.15"/>
    <row r="59" spans="1:73" ht="14.25" customHeight="1" x14ac:dyDescent="0.15"/>
    <row r="60" spans="1:73" ht="14.25" customHeight="1" x14ac:dyDescent="0.15"/>
    <row r="61" spans="1:73" ht="14.25" customHeight="1" x14ac:dyDescent="0.15"/>
    <row r="62" spans="1:73" ht="14.25" customHeight="1" x14ac:dyDescent="0.15"/>
    <row r="63" spans="1:73" ht="27" customHeight="1" x14ac:dyDescent="0.15"/>
    <row r="65" s="198" customFormat="1" ht="27" customHeight="1" x14ac:dyDescent="0.15"/>
    <row r="66" s="198" customFormat="1" ht="26.25" customHeight="1" x14ac:dyDescent="0.15"/>
    <row r="67" s="198" customFormat="1" ht="12.75" customHeight="1" x14ac:dyDescent="0.15"/>
    <row r="68" s="198" customFormat="1" ht="14.25" customHeight="1" x14ac:dyDescent="0.15"/>
    <row r="69" s="198" customFormat="1" ht="14.25" customHeight="1" x14ac:dyDescent="0.15"/>
    <row r="70" s="198" customFormat="1" ht="14.25" customHeight="1" x14ac:dyDescent="0.15"/>
    <row r="71" s="198" customFormat="1" ht="14.25" customHeight="1" x14ac:dyDescent="0.15"/>
    <row r="72" s="198" customFormat="1" ht="14.25" customHeight="1" x14ac:dyDescent="0.15"/>
    <row r="73" s="198" customFormat="1" ht="14.25" customHeight="1" x14ac:dyDescent="0.15"/>
    <row r="74" s="198" customFormat="1" ht="27.75" customHeight="1" x14ac:dyDescent="0.15"/>
    <row r="77" s="198" customFormat="1" ht="27" customHeight="1" x14ac:dyDescent="0.15"/>
    <row r="78" s="198" customFormat="1" ht="13.5" customHeight="1" x14ac:dyDescent="0.15"/>
    <row r="79" s="198" customFormat="1" ht="27" customHeight="1" x14ac:dyDescent="0.15"/>
    <row r="80" s="198" customFormat="1" ht="21.75" customHeight="1" x14ac:dyDescent="0.15"/>
    <row r="81" s="198" customFormat="1" ht="21.75" customHeight="1" x14ac:dyDescent="0.15"/>
  </sheetData>
  <mergeCells count="95">
    <mergeCell ref="X29:AG29"/>
    <mergeCell ref="AM14:AS14"/>
    <mergeCell ref="AT14:AZ14"/>
    <mergeCell ref="BH14:BN14"/>
    <mergeCell ref="BO14:BU14"/>
    <mergeCell ref="BL24:BU24"/>
    <mergeCell ref="X24:AG24"/>
    <mergeCell ref="AR21:BA22"/>
    <mergeCell ref="BA13:BG13"/>
    <mergeCell ref="BH13:BN13"/>
    <mergeCell ref="BO13:BU13"/>
    <mergeCell ref="C29:K29"/>
    <mergeCell ref="N29:W29"/>
    <mergeCell ref="BB23:BK23"/>
    <mergeCell ref="BL23:BU23"/>
    <mergeCell ref="AH23:AQ23"/>
    <mergeCell ref="AH24:AQ24"/>
    <mergeCell ref="AR23:BA23"/>
    <mergeCell ref="AR24:BA24"/>
    <mergeCell ref="C24:K24"/>
    <mergeCell ref="A18:BU18"/>
    <mergeCell ref="BB24:BK24"/>
    <mergeCell ref="C23:K23"/>
    <mergeCell ref="BA14:BG14"/>
    <mergeCell ref="A26:M27"/>
    <mergeCell ref="N26:W27"/>
    <mergeCell ref="C28:K28"/>
    <mergeCell ref="N28:W28"/>
    <mergeCell ref="Y12:AE12"/>
    <mergeCell ref="Y13:AE13"/>
    <mergeCell ref="A12:J12"/>
    <mergeCell ref="K12:Q12"/>
    <mergeCell ref="R12:X12"/>
    <mergeCell ref="A13:J13"/>
    <mergeCell ref="K13:Q13"/>
    <mergeCell ref="R13:X13"/>
    <mergeCell ref="X26:AG27"/>
    <mergeCell ref="X28:AG28"/>
    <mergeCell ref="N24:W24"/>
    <mergeCell ref="X23:AG23"/>
    <mergeCell ref="A10:J10"/>
    <mergeCell ref="K10:Q10"/>
    <mergeCell ref="R10:X10"/>
    <mergeCell ref="Y10:AE10"/>
    <mergeCell ref="AF10:AL10"/>
    <mergeCell ref="A4:BU4"/>
    <mergeCell ref="A7:J9"/>
    <mergeCell ref="K8:Q9"/>
    <mergeCell ref="R8:X9"/>
    <mergeCell ref="BH8:BN9"/>
    <mergeCell ref="AT8:AZ9"/>
    <mergeCell ref="BA8:BG9"/>
    <mergeCell ref="Y8:AE9"/>
    <mergeCell ref="BO8:BU9"/>
    <mergeCell ref="K7:AE7"/>
    <mergeCell ref="AF7:AZ7"/>
    <mergeCell ref="AF8:AL9"/>
    <mergeCell ref="AM8:AS9"/>
    <mergeCell ref="AT12:AZ12"/>
    <mergeCell ref="BA12:BG12"/>
    <mergeCell ref="BH12:BN12"/>
    <mergeCell ref="BH11:BN11"/>
    <mergeCell ref="BO11:BU11"/>
    <mergeCell ref="AT11:AZ11"/>
    <mergeCell ref="BA11:BG11"/>
    <mergeCell ref="N23:W23"/>
    <mergeCell ref="X21:AG22"/>
    <mergeCell ref="BA7:BU7"/>
    <mergeCell ref="BB21:BK22"/>
    <mergeCell ref="BL21:BU22"/>
    <mergeCell ref="N21:W22"/>
    <mergeCell ref="AM10:AS10"/>
    <mergeCell ref="AT10:AZ10"/>
    <mergeCell ref="BA10:BG10"/>
    <mergeCell ref="BH10:BN10"/>
    <mergeCell ref="BO10:BU10"/>
    <mergeCell ref="BO12:BU12"/>
    <mergeCell ref="AF13:AL13"/>
    <mergeCell ref="AM13:AS13"/>
    <mergeCell ref="AT13:AZ13"/>
    <mergeCell ref="AF12:AL12"/>
    <mergeCell ref="A11:J11"/>
    <mergeCell ref="K11:Q11"/>
    <mergeCell ref="R11:X11"/>
    <mergeCell ref="A21:M22"/>
    <mergeCell ref="AH21:AQ22"/>
    <mergeCell ref="AM12:AS12"/>
    <mergeCell ref="Y11:AE11"/>
    <mergeCell ref="AF11:AL11"/>
    <mergeCell ref="AM11:AS11"/>
    <mergeCell ref="A14:J14"/>
    <mergeCell ref="K14:Q14"/>
    <mergeCell ref="R14:X14"/>
    <mergeCell ref="Y14:AE14"/>
    <mergeCell ref="AF14:AL14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P６～７</vt:lpstr>
      <vt:lpstr>Ｐ８～９</vt:lpstr>
      <vt:lpstr>Ｐ１０～１１</vt:lpstr>
      <vt:lpstr>Ｐ１２～１３</vt:lpstr>
      <vt:lpstr>Ｐ１４～１５</vt:lpstr>
      <vt:lpstr>Ｐ１６</vt:lpstr>
      <vt:lpstr>'Ｐ１０～１１'!Print_Area</vt:lpstr>
      <vt:lpstr>'Ｐ１２～１３'!Print_Area</vt:lpstr>
      <vt:lpstr>'Ｐ１６'!Print_Area</vt:lpstr>
      <vt:lpstr>'P６～７'!Print_Area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勝亦　梓</dc:creator>
  <cp:lastModifiedBy>深澤　雅裕</cp:lastModifiedBy>
  <cp:lastPrinted>2024-11-26T01:50:59Z</cp:lastPrinted>
  <dcterms:created xsi:type="dcterms:W3CDTF">1997-01-08T22:48:59Z</dcterms:created>
  <dcterms:modified xsi:type="dcterms:W3CDTF">2025-03-26T23:47:47Z</dcterms:modified>
</cp:coreProperties>
</file>