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1\各課フォルダ\1025 産業振興部\1000 農業政策課\令和7年度 作業用フォルダ\02畜産・養鱒係\2-1_畜産・養鱒一般\2-1-31_国・県補助事業\19_農地利用効率化等支援交付金事業\R7年度\03 R8年度用要望調査\01 第１回　８月\02 JA・開拓への依頼\05 別途提出様式\"/>
    </mc:Choice>
  </mc:AlternateContent>
  <bookViews>
    <workbookView xWindow="0" yWindow="0" windowWidth="16665" windowHeight="5130"/>
  </bookViews>
  <sheets>
    <sheet name="規模決定根拠　様式例" sheetId="8" r:id="rId1"/>
    <sheet name="規模決定根拠（例トラクター）" sheetId="6" r:id="rId2"/>
  </sheets>
  <definedNames>
    <definedName name="_xlnm.Print_Area" localSheetId="0">'規模決定根拠　様式例'!$C$3:$H$71</definedName>
    <definedName name="_xlnm.Print_Area" localSheetId="1">'規模決定根拠（例トラクター）'!$B$3:$K$73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6" l="1"/>
  <c r="E66" i="6" s="1"/>
  <c r="D53" i="6"/>
  <c r="E68" i="6" s="1"/>
  <c r="G43" i="6"/>
  <c r="E43" i="6"/>
  <c r="F43" i="6" s="1"/>
  <c r="G42" i="6"/>
  <c r="E42" i="6"/>
  <c r="F42" i="6" s="1"/>
  <c r="G41" i="6"/>
  <c r="E41" i="6"/>
  <c r="F41" i="6" s="1"/>
  <c r="E20" i="6"/>
  <c r="D20" i="6"/>
  <c r="H43" i="6" l="1"/>
  <c r="E65" i="6" s="1"/>
  <c r="E67" i="6" s="1"/>
  <c r="E69" i="6" s="1"/>
  <c r="E71" i="6" s="1"/>
  <c r="H41" i="6"/>
  <c r="H42" i="6"/>
</calcChain>
</file>

<file path=xl/sharedStrings.xml><?xml version="1.0" encoding="utf-8"?>
<sst xmlns="http://schemas.openxmlformats.org/spreadsheetml/2006/main" count="122" uniqueCount="81">
  <si>
    <t>2019年</t>
    <rPh sb="4" eb="5">
      <t>ねん</t>
    </rPh>
    <phoneticPr fontId="3" type="Hiragana"/>
  </si>
  <si>
    <t>　機械の点検・整備・給油・清掃</t>
    <rPh sb="1" eb="3">
      <t>きかい</t>
    </rPh>
    <rPh sb="4" eb="6">
      <t>てんけん</t>
    </rPh>
    <rPh sb="7" eb="9">
      <t>せいび</t>
    </rPh>
    <rPh sb="10" eb="12">
      <t>きゅうゆ</t>
    </rPh>
    <rPh sb="13" eb="15">
      <t>せいそう</t>
    </rPh>
    <phoneticPr fontId="3" type="Hiragana"/>
  </si>
  <si>
    <t>　昼食と午前・午後の休憩</t>
    <rPh sb="1" eb="3">
      <t>ちゅうしょく</t>
    </rPh>
    <rPh sb="4" eb="6">
      <t>ごぜん</t>
    </rPh>
    <rPh sb="7" eb="9">
      <t>ごご</t>
    </rPh>
    <rPh sb="10" eb="12">
      <t>きゅうけい</t>
    </rPh>
    <phoneticPr fontId="3" type="Hiragana"/>
  </si>
  <si>
    <t>ほうれん草</t>
    <rPh sb="4" eb="5">
      <t>そう</t>
    </rPh>
    <phoneticPr fontId="3" type="Hiragana"/>
  </si>
  <si>
    <t>9下～11上、1上</t>
    <rPh sb="1" eb="2">
      <t>した</t>
    </rPh>
    <rPh sb="5" eb="6">
      <t>うえ</t>
    </rPh>
    <rPh sb="8" eb="9">
      <t>うえ</t>
    </rPh>
    <phoneticPr fontId="3" type="Hiragana"/>
  </si>
  <si>
    <t>2021年</t>
    <rPh sb="4" eb="5">
      <t>ねん</t>
    </rPh>
    <phoneticPr fontId="3" type="Hiragana"/>
  </si>
  <si>
    <t>作業幅（ロータリー）①</t>
    <rPh sb="0" eb="2">
      <t>さぎょう</t>
    </rPh>
    <rPh sb="2" eb="3">
      <t>はば</t>
    </rPh>
    <phoneticPr fontId="3" type="Hiragana"/>
  </si>
  <si>
    <t>④=33m/1.72m*0.33分</t>
    <rPh sb="16" eb="17">
      <t>ふん</t>
    </rPh>
    <phoneticPr fontId="3" type="Hiragana"/>
  </si>
  <si>
    <t>2020年</t>
    <rPh sb="4" eb="5">
      <t>ねん</t>
    </rPh>
    <phoneticPr fontId="3" type="Hiragana"/>
  </si>
  <si>
    <t>落花生</t>
    <rPh sb="0" eb="3">
      <t>らっかせい</t>
    </rPh>
    <phoneticPr fontId="3" type="Hiragana"/>
  </si>
  <si>
    <t>葉ねぎ</t>
    <rPh sb="0" eb="1">
      <t>は</t>
    </rPh>
    <phoneticPr fontId="3" type="Hiragana"/>
  </si>
  <si>
    <t>その他露地野菜</t>
    <rPh sb="2" eb="3">
      <t>た</t>
    </rPh>
    <rPh sb="3" eb="5">
      <t>ろじ</t>
    </rPh>
    <rPh sb="5" eb="7">
      <t>やさい</t>
    </rPh>
    <phoneticPr fontId="3" type="Hiragana"/>
  </si>
  <si>
    <t>延べ作付け</t>
    <rPh sb="0" eb="1">
      <t>の</t>
    </rPh>
    <rPh sb="2" eb="4">
      <t>さくつ</t>
    </rPh>
    <phoneticPr fontId="3" type="Hiragana"/>
  </si>
  <si>
    <t>深耕ロータリー</t>
    <rPh sb="0" eb="1">
      <t>ふか</t>
    </rPh>
    <rPh sb="1" eb="2">
      <t>こう</t>
    </rPh>
    <phoneticPr fontId="3" type="Hiragana"/>
  </si>
  <si>
    <t>ロータリー</t>
  </si>
  <si>
    <t>超砕土整形ロータリー</t>
    <rPh sb="0" eb="1">
      <t>ちょう</t>
    </rPh>
    <rPh sb="1" eb="3">
      <t>さいど</t>
    </rPh>
    <rPh sb="3" eb="5">
      <t>せいけい</t>
    </rPh>
    <phoneticPr fontId="3" type="Hiragana"/>
  </si>
  <si>
    <t>1.72m</t>
  </si>
  <si>
    <t>耕起時期</t>
    <rPh sb="0" eb="1">
      <t>こう</t>
    </rPh>
    <rPh sb="1" eb="2">
      <t>き</t>
    </rPh>
    <rPh sb="2" eb="4">
      <t>じき</t>
    </rPh>
    <phoneticPr fontId="3" type="Hiragana"/>
  </si>
  <si>
    <t>4中</t>
    <rPh sb="1" eb="2">
      <t>なか</t>
    </rPh>
    <phoneticPr fontId="3" type="Hiragana"/>
  </si>
  <si>
    <t>3中、5上、8下、10上</t>
    <rPh sb="1" eb="2">
      <t>なか</t>
    </rPh>
    <rPh sb="4" eb="5">
      <t>うえ</t>
    </rPh>
    <rPh sb="7" eb="8">
      <t>した</t>
    </rPh>
    <rPh sb="11" eb="12">
      <t>うえ</t>
    </rPh>
    <phoneticPr fontId="3" type="Hiragana"/>
  </si>
  <si>
    <t>（２）耕起作業の形態</t>
    <rPh sb="3" eb="4">
      <t>こう</t>
    </rPh>
    <rPh sb="4" eb="5">
      <t>き</t>
    </rPh>
    <rPh sb="5" eb="7">
      <t>さぎょう</t>
    </rPh>
    <rPh sb="8" eb="10">
      <t>けいたい</t>
    </rPh>
    <phoneticPr fontId="3" type="Hiragana"/>
  </si>
  <si>
    <t>必要台数</t>
    <rPh sb="0" eb="2">
      <t>ひつよう</t>
    </rPh>
    <rPh sb="2" eb="4">
      <t>だいすう</t>
    </rPh>
    <phoneticPr fontId="3" type="Hiragana"/>
  </si>
  <si>
    <t>平均</t>
    <rPh sb="0" eb="2">
      <t>へいきん</t>
    </rPh>
    <phoneticPr fontId="3" type="Hiragana"/>
  </si>
  <si>
    <t>台</t>
    <rPh sb="0" eb="1">
      <t>だい</t>
    </rPh>
    <phoneticPr fontId="3" type="Hiragana"/>
  </si>
  <si>
    <t xml:space="preserve">  ほ場作業可能時間</t>
    <rPh sb="3" eb="4">
      <t>ば</t>
    </rPh>
    <rPh sb="4" eb="6">
      <t>さぎょう</t>
    </rPh>
    <rPh sb="6" eb="8">
      <t>かのう</t>
    </rPh>
    <rPh sb="8" eb="10">
      <t>じかん</t>
    </rPh>
    <phoneticPr fontId="3" type="Hiragana"/>
  </si>
  <si>
    <t>2023年</t>
    <rPh sb="4" eb="5">
      <t>ねん</t>
    </rPh>
    <phoneticPr fontId="3" type="Hiragana"/>
  </si>
  <si>
    <t>2022年</t>
    <rPh sb="4" eb="5">
      <t>ねん</t>
    </rPh>
    <phoneticPr fontId="3" type="Hiragana"/>
  </si>
  <si>
    <t>　他作物の管理・収獲・出荷</t>
    <rPh sb="1" eb="2">
      <t>た</t>
    </rPh>
    <rPh sb="2" eb="4">
      <t>さくもつ</t>
    </rPh>
    <rPh sb="5" eb="7">
      <t>かんり</t>
    </rPh>
    <rPh sb="8" eb="10">
      <t>しゅうかく</t>
    </rPh>
    <rPh sb="11" eb="13">
      <t>しゅっか</t>
    </rPh>
    <phoneticPr fontId="3" type="Hiragana"/>
  </si>
  <si>
    <t>　ほ場間移動（往復）</t>
    <rPh sb="2" eb="3">
      <t>ば</t>
    </rPh>
    <rPh sb="3" eb="4">
      <t>かん</t>
    </rPh>
    <rPh sb="4" eb="6">
      <t>いどう</t>
    </rPh>
    <rPh sb="7" eb="9">
      <t>おうふく</t>
    </rPh>
    <phoneticPr fontId="3" type="Hiragana"/>
  </si>
  <si>
    <t>a</t>
  </si>
  <si>
    <t>ほ場作業可能時間</t>
    <rPh sb="1" eb="2">
      <t>ば</t>
    </rPh>
    <rPh sb="2" eb="4">
      <t>さぎょう</t>
    </rPh>
    <rPh sb="4" eb="6">
      <t>かのう</t>
    </rPh>
    <rPh sb="6" eb="8">
      <t>じかん</t>
    </rPh>
    <phoneticPr fontId="3" type="Hiragana"/>
  </si>
  <si>
    <t>作業可能面積</t>
    <rPh sb="0" eb="2">
      <t>さぎょう</t>
    </rPh>
    <rPh sb="2" eb="4">
      <t>かのう</t>
    </rPh>
    <rPh sb="4" eb="6">
      <t>めんせき</t>
    </rPh>
    <phoneticPr fontId="3" type="Hiragana"/>
  </si>
  <si>
    <t>分/10a</t>
    <rPh sb="0" eb="1">
      <t>ふん</t>
    </rPh>
    <phoneticPr fontId="3" type="Hiragana"/>
  </si>
  <si>
    <t>作業期間内での面積</t>
    <rPh sb="0" eb="2">
      <t>さぎょう</t>
    </rPh>
    <rPh sb="2" eb="4">
      <t>きかん</t>
    </rPh>
    <rPh sb="4" eb="5">
      <t>ない</t>
    </rPh>
    <rPh sb="7" eb="9">
      <t>めんせき</t>
    </rPh>
    <phoneticPr fontId="3" type="Hiragana"/>
  </si>
  <si>
    <t>計画面積（R7)</t>
    <rPh sb="0" eb="2">
      <t>けいかく</t>
    </rPh>
    <rPh sb="2" eb="4">
      <t>めんせき</t>
    </rPh>
    <phoneticPr fontId="3" type="Hiragana"/>
  </si>
  <si>
    <t>日</t>
    <rPh sb="0" eb="1">
      <t>にち</t>
    </rPh>
    <phoneticPr fontId="3" type="Hiragana"/>
  </si>
  <si>
    <t>　　労働時間は8時～17時までとする。</t>
    <rPh sb="2" eb="4">
      <t>ろうどう</t>
    </rPh>
    <rPh sb="4" eb="6">
      <t>じかん</t>
    </rPh>
    <rPh sb="8" eb="9">
      <t>じ</t>
    </rPh>
    <rPh sb="12" eb="13">
      <t>じ</t>
    </rPh>
    <phoneticPr fontId="3" type="Hiragana"/>
  </si>
  <si>
    <t>R4面積(a）</t>
    <rPh sb="2" eb="4">
      <t>めんせき</t>
    </rPh>
    <phoneticPr fontId="3" type="Hiragana"/>
  </si>
  <si>
    <t>作業時間⑤
（分/10a）</t>
    <rPh sb="0" eb="2">
      <t>さぎょう</t>
    </rPh>
    <rPh sb="2" eb="4">
      <t>じかん</t>
    </rPh>
    <rPh sb="7" eb="8">
      <t>ふん</t>
    </rPh>
    <phoneticPr fontId="3" type="Hiragana"/>
  </si>
  <si>
    <t>R7面積(a)</t>
    <rPh sb="2" eb="4">
      <t>めんせき</t>
    </rPh>
    <phoneticPr fontId="3" type="Hiragana"/>
  </si>
  <si>
    <t>１．機械導入の目的</t>
    <rPh sb="2" eb="4">
      <t>きかい</t>
    </rPh>
    <rPh sb="4" eb="6">
      <t>どうにゅう</t>
    </rPh>
    <rPh sb="7" eb="9">
      <t>もくてき</t>
    </rPh>
    <phoneticPr fontId="3" type="Hiragana"/>
  </si>
  <si>
    <t>能率③'
（分/10a)</t>
    <rPh sb="0" eb="2">
      <t>のうりつ</t>
    </rPh>
    <rPh sb="6" eb="7">
      <t>ふん</t>
    </rPh>
    <phoneticPr fontId="3" type="Hiragana"/>
  </si>
  <si>
    <t>２．作業計画</t>
    <rPh sb="2" eb="4">
      <t>さぎょう</t>
    </rPh>
    <rPh sb="4" eb="6">
      <t>けいかく</t>
    </rPh>
    <phoneticPr fontId="3" type="Hiragana"/>
  </si>
  <si>
    <t>（１）栽培計画</t>
    <rPh sb="3" eb="5">
      <t>さいばい</t>
    </rPh>
    <rPh sb="5" eb="7">
      <t>けいかく</t>
    </rPh>
    <phoneticPr fontId="3" type="Hiragana"/>
  </si>
  <si>
    <t>分/日</t>
    <rPh sb="0" eb="1">
      <t>ふん</t>
    </rPh>
    <rPh sb="2" eb="3">
      <t>にち</t>
    </rPh>
    <phoneticPr fontId="3" type="Hiragana"/>
  </si>
  <si>
    <t>経営面積</t>
    <rPh sb="0" eb="2">
      <t>けいえい</t>
    </rPh>
    <rPh sb="2" eb="4">
      <t>めんせき</t>
    </rPh>
    <phoneticPr fontId="3" type="Hiragana"/>
  </si>
  <si>
    <t>（３）作業可能日数</t>
    <rPh sb="3" eb="5">
      <t>さぎょう</t>
    </rPh>
    <rPh sb="5" eb="7">
      <t>かのう</t>
    </rPh>
    <rPh sb="7" eb="9">
      <t>にっすう</t>
    </rPh>
    <phoneticPr fontId="3" type="Hiragana"/>
  </si>
  <si>
    <t>※カタログ値</t>
    <rPh sb="5" eb="6">
      <t>あたい</t>
    </rPh>
    <phoneticPr fontId="3" type="Hiragana"/>
  </si>
  <si>
    <t>(=1720mm)</t>
  </si>
  <si>
    <t>③=①*②*1000</t>
  </si>
  <si>
    <t>作業時速度②
(km/h)</t>
    <rPh sb="0" eb="2">
      <t>さぎょう</t>
    </rPh>
    <rPh sb="2" eb="3">
      <t>じ</t>
    </rPh>
    <rPh sb="3" eb="5">
      <t>そくど</t>
    </rPh>
    <phoneticPr fontId="3" type="Hiragana"/>
  </si>
  <si>
    <t>能率③
(㎡/h)</t>
    <rPh sb="0" eb="2">
      <t>のうりつ</t>
    </rPh>
    <phoneticPr fontId="3" type="Hiragana"/>
  </si>
  <si>
    <t>③'=1000/③*60</t>
  </si>
  <si>
    <r>
      <t xml:space="preserve">切り返し時間④
</t>
    </r>
    <r>
      <rPr>
        <sz val="8"/>
        <rFont val="ＭＳ Ｐゴシック"/>
        <family val="3"/>
        <charset val="128"/>
      </rPr>
      <t>(分/10a 正方形ほ場）</t>
    </r>
    <rPh sb="0" eb="1">
      <t>き</t>
    </rPh>
    <rPh sb="2" eb="3">
      <t>かえ</t>
    </rPh>
    <rPh sb="4" eb="6">
      <t>じかん</t>
    </rPh>
    <rPh sb="9" eb="10">
      <t>ふん</t>
    </rPh>
    <rPh sb="15" eb="18">
      <t>せいほうけい</t>
    </rPh>
    <rPh sb="19" eb="20">
      <t>ば</t>
    </rPh>
    <phoneticPr fontId="3" type="Hiragana"/>
  </si>
  <si>
    <t>⑤=③'+④</t>
  </si>
  <si>
    <t>時間</t>
    <rPh sb="0" eb="2">
      <t>じかん</t>
    </rPh>
    <phoneticPr fontId="3" type="Hiragana"/>
  </si>
  <si>
    <t>３．規模決定</t>
    <rPh sb="2" eb="4">
      <t>きぼ</t>
    </rPh>
    <rPh sb="4" eb="6">
      <t>けってい</t>
    </rPh>
    <phoneticPr fontId="3" type="Hiragana"/>
  </si>
  <si>
    <t>（２）導入予定機械の作業能率</t>
    <rPh sb="3" eb="5">
      <t>どうにゅう</t>
    </rPh>
    <rPh sb="5" eb="7">
      <t>よてい</t>
    </rPh>
    <rPh sb="7" eb="9">
      <t>きかい</t>
    </rPh>
    <rPh sb="10" eb="12">
      <t>さぎょう</t>
    </rPh>
    <rPh sb="12" eb="14">
      <t>のうりつ</t>
    </rPh>
    <phoneticPr fontId="3" type="Hiragana"/>
  </si>
  <si>
    <t>（１）規模決定の考え方</t>
    <rPh sb="3" eb="5">
      <t>きぼ</t>
    </rPh>
    <rPh sb="5" eb="7">
      <t>けってい</t>
    </rPh>
    <rPh sb="8" eb="9">
      <t>かんが</t>
    </rPh>
    <rPh sb="10" eb="11">
      <t>かた</t>
    </rPh>
    <phoneticPr fontId="3" type="Hiragana"/>
  </si>
  <si>
    <t>10aあたり所要時間（旋回時間含む）</t>
    <rPh sb="6" eb="8">
      <t>しょよう</t>
    </rPh>
    <rPh sb="8" eb="10">
      <t>じかん</t>
    </rPh>
    <rPh sb="11" eb="13">
      <t>せんかい</t>
    </rPh>
    <rPh sb="13" eb="15">
      <t>じかん</t>
    </rPh>
    <rPh sb="15" eb="16">
      <t>ふく</t>
    </rPh>
    <phoneticPr fontId="3" type="Hiragana"/>
  </si>
  <si>
    <t>a/日</t>
    <rPh sb="2" eb="3">
      <t>にち</t>
    </rPh>
    <phoneticPr fontId="3" type="Hiragana"/>
  </si>
  <si>
    <t>期間内作業可能日数</t>
    <rPh sb="0" eb="2">
      <t>きかん</t>
    </rPh>
    <rPh sb="2" eb="3">
      <t>ない</t>
    </rPh>
    <rPh sb="3" eb="5">
      <t>さぎょう</t>
    </rPh>
    <rPh sb="5" eb="7">
      <t>かのう</t>
    </rPh>
    <rPh sb="7" eb="9">
      <t>にっすう</t>
    </rPh>
    <phoneticPr fontId="3" type="Hiragana"/>
  </si>
  <si>
    <t>（４）1日あたり作業可能時間</t>
    <rPh sb="4" eb="5">
      <t>にち</t>
    </rPh>
    <rPh sb="8" eb="10">
      <t>さぎょう</t>
    </rPh>
    <rPh sb="10" eb="12">
      <t>かのう</t>
    </rPh>
    <rPh sb="12" eb="14">
      <t>じかん</t>
    </rPh>
    <phoneticPr fontId="3" type="Hiragana"/>
  </si>
  <si>
    <t>（５）必要台数</t>
    <rPh sb="3" eb="5">
      <t>ひつよう</t>
    </rPh>
    <rPh sb="5" eb="7">
      <t>だいすう</t>
    </rPh>
    <phoneticPr fontId="3" type="Hiragana"/>
  </si>
  <si>
    <t>　以上より、トラクタは0.94台≒1台が必要である。</t>
    <rPh sb="1" eb="3">
      <t>いじょう</t>
    </rPh>
    <rPh sb="15" eb="16">
      <t>だい</t>
    </rPh>
    <rPh sb="18" eb="19">
      <t>だい</t>
    </rPh>
    <rPh sb="20" eb="22">
      <t>ひつよう</t>
    </rPh>
    <phoneticPr fontId="3" type="Hiragana"/>
  </si>
  <si>
    <t>１．機械導入の目的</t>
    <rPh sb="2" eb="4">
      <t>きかい</t>
    </rPh>
    <rPh sb="4" eb="6">
      <t>どうにゅう</t>
    </rPh>
    <rPh sb="7" eb="9">
      <t>もくてき</t>
    </rPh>
    <phoneticPr fontId="3" type="Hiragana"/>
  </si>
  <si>
    <t>（例）
・栽培面積を拡大するとともに、堆肥の施用や耕起等、土づくりを徹底することにより、単価・および収量の向上を図る。
・従来機より出力の大きいトラクタの導入により作業に余裕を持たせ、栽培技術や品種の検討（試作）を行い、単価および収量の向上を図る。
・従前より作業幅の大きいロータリーを導入し、トラクターの出力向上とあわせて耕起作業の能率を向上させる。</t>
    <rPh sb="1" eb="2">
      <t>れい</t>
    </rPh>
    <rPh sb="5" eb="7">
      <t>さいばい</t>
    </rPh>
    <rPh sb="7" eb="9">
      <t>めんせき</t>
    </rPh>
    <rPh sb="10" eb="12">
      <t>かくだい</t>
    </rPh>
    <rPh sb="19" eb="21">
      <t>たいひ</t>
    </rPh>
    <rPh sb="22" eb="24">
      <t>せよう</t>
    </rPh>
    <rPh sb="25" eb="27">
      <t>こうき</t>
    </rPh>
    <rPh sb="27" eb="28">
      <t>など</t>
    </rPh>
    <rPh sb="29" eb="30">
      <t>つち</t>
    </rPh>
    <rPh sb="34" eb="36">
      <t>てってい</t>
    </rPh>
    <rPh sb="44" eb="46">
      <t>たんか</t>
    </rPh>
    <rPh sb="50" eb="52">
      <t>しゅうりょう</t>
    </rPh>
    <rPh sb="53" eb="55">
      <t>こうじょう</t>
    </rPh>
    <rPh sb="56" eb="57">
      <t>はか</t>
    </rPh>
    <phoneticPr fontId="3" type="Hiragana"/>
  </si>
  <si>
    <t>・収獲後、残渣や残根を土壌にすき込むため、丁寧に深く耕起する（深耕ロータリ相当）
・深耕後、散布した堆肥や深耕後に発生した雑草を土壌にすきこむため、通常の耕起を行う（ロータリ相当）
・播種（定植）前には、土を細かく砕き、均一な発芽や活着を確保するため、浅目に丁寧に耕起する（超砕土整形ロータリ相当）</t>
    <rPh sb="1" eb="3">
      <t>しゅうかく</t>
    </rPh>
    <rPh sb="3" eb="4">
      <t>ご</t>
    </rPh>
    <rPh sb="5" eb="7">
      <t>ざんさ</t>
    </rPh>
    <rPh sb="8" eb="10">
      <t>ざんこん</t>
    </rPh>
    <rPh sb="11" eb="13">
      <t>どじょう</t>
    </rPh>
    <rPh sb="16" eb="17">
      <t>こ</t>
    </rPh>
    <rPh sb="21" eb="23">
      <t>ていねい</t>
    </rPh>
    <rPh sb="24" eb="25">
      <t>ふか</t>
    </rPh>
    <rPh sb="26" eb="27">
      <t>こう</t>
    </rPh>
    <rPh sb="27" eb="28">
      <t>き</t>
    </rPh>
    <rPh sb="31" eb="32">
      <t>しん</t>
    </rPh>
    <rPh sb="32" eb="33">
      <t>こう</t>
    </rPh>
    <rPh sb="37" eb="39">
      <t>そうとう</t>
    </rPh>
    <phoneticPr fontId="3" type="Hiragana"/>
  </si>
  <si>
    <t>・概ね4月中旬の10日間に播種前の耕起作業が集中する落花生について、栽培予定面積の作業を完遂できる台数が必要である。
・作業期間内での作業可能面積（＝作業可能日数×1日の当該作業可能時間×10aあたり所用時間）と目標年度の栽培面積を比較し、必要台数を検討する。</t>
    <rPh sb="1" eb="2">
      <t>おおむ</t>
    </rPh>
    <rPh sb="4" eb="5">
      <t>がつ</t>
    </rPh>
    <rPh sb="5" eb="7">
      <t>ちゅうじゅん</t>
    </rPh>
    <rPh sb="10" eb="11">
      <t>にち</t>
    </rPh>
    <rPh sb="11" eb="12">
      <t>あいだ</t>
    </rPh>
    <rPh sb="13" eb="15">
      <t>はしゅ</t>
    </rPh>
    <rPh sb="15" eb="16">
      <t>まえ</t>
    </rPh>
    <rPh sb="17" eb="18">
      <t>こう</t>
    </rPh>
    <rPh sb="18" eb="19">
      <t>き</t>
    </rPh>
    <rPh sb="19" eb="21">
      <t>さぎょう</t>
    </rPh>
    <rPh sb="22" eb="24">
      <t>しゅうちゅう</t>
    </rPh>
    <rPh sb="26" eb="29">
      <t>らっかせい</t>
    </rPh>
    <rPh sb="34" eb="36">
      <t>さいばい</t>
    </rPh>
    <rPh sb="36" eb="38">
      <t>よてい</t>
    </rPh>
    <rPh sb="38" eb="40">
      <t>めんせき</t>
    </rPh>
    <rPh sb="41" eb="43">
      <t>さぎょう</t>
    </rPh>
    <rPh sb="44" eb="46">
      <t>かんすい</t>
    </rPh>
    <rPh sb="49" eb="51">
      <t>だいすう</t>
    </rPh>
    <rPh sb="52" eb="54">
      <t>ひつよう</t>
    </rPh>
    <phoneticPr fontId="3" type="Hiragana"/>
  </si>
  <si>
    <t>　概ね4月中旬の10日間に耕起（超砕土整形ロータリー相当）を行う必要がある。雨天およびその翌日は作業できないものとすると、4月中旬（11日～20日）の作業可能日数は</t>
    <rPh sb="1" eb="2">
      <t>おおむ</t>
    </rPh>
    <rPh sb="4" eb="5">
      <t>がつ</t>
    </rPh>
    <rPh sb="5" eb="7">
      <t>ちゅうじゅん</t>
    </rPh>
    <rPh sb="10" eb="11">
      <t>にち</t>
    </rPh>
    <rPh sb="11" eb="12">
      <t>あいだ</t>
    </rPh>
    <rPh sb="13" eb="14">
      <t>こう</t>
    </rPh>
    <rPh sb="14" eb="15">
      <t>き</t>
    </rPh>
    <rPh sb="16" eb="17">
      <t>ちょう</t>
    </rPh>
    <rPh sb="17" eb="19">
      <t>さいど</t>
    </rPh>
    <rPh sb="19" eb="21">
      <t>せいけい</t>
    </rPh>
    <rPh sb="26" eb="28">
      <t>そうとう</t>
    </rPh>
    <rPh sb="30" eb="31">
      <t>おこな</t>
    </rPh>
    <rPh sb="32" eb="34">
      <t>ひつよう</t>
    </rPh>
    <phoneticPr fontId="3" type="Hiragana"/>
  </si>
  <si>
    <t>」</t>
    <phoneticPr fontId="3" type="Hiragana"/>
  </si>
  <si>
    <t>2024年</t>
    <rPh sb="4" eb="5">
      <t>ねん</t>
    </rPh>
    <phoneticPr fontId="3" type="Hiragana"/>
  </si>
  <si>
    <t>　以上より、〇〇は〇台が必要である。</t>
    <rPh sb="1" eb="3">
      <t>いじょう</t>
    </rPh>
    <rPh sb="10" eb="11">
      <t>だい</t>
    </rPh>
    <rPh sb="12" eb="14">
      <t>ひつよう</t>
    </rPh>
    <phoneticPr fontId="3" type="Hiragana"/>
  </si>
  <si>
    <t>0．機械の能率</t>
    <rPh sb="2" eb="4">
      <t>キカイ</t>
    </rPh>
    <rPh sb="5" eb="7">
      <t>ノウリツ</t>
    </rPh>
    <phoneticPr fontId="12"/>
  </si>
  <si>
    <t>別紙１　【参考例】規模決定根拠</t>
    <rPh sb="0" eb="2">
      <t>べっし</t>
    </rPh>
    <rPh sb="9" eb="11">
      <t>きぼ</t>
    </rPh>
    <rPh sb="11" eb="13">
      <t>けってい</t>
    </rPh>
    <rPh sb="13" eb="15">
      <t>こんきょ</t>
    </rPh>
    <phoneticPr fontId="3" type="Hiragana"/>
  </si>
  <si>
    <t>別紙１　【参考例】規模決定根拠（例：トラクター）</t>
    <rPh sb="0" eb="2">
      <t>べっし</t>
    </rPh>
    <rPh sb="5" eb="7">
      <t>さんこう</t>
    </rPh>
    <rPh sb="7" eb="8">
      <t>れい</t>
    </rPh>
    <rPh sb="9" eb="11">
      <t>きぼ</t>
    </rPh>
    <rPh sb="11" eb="13">
      <t>けってい</t>
    </rPh>
    <rPh sb="13" eb="15">
      <t>こんきょ</t>
    </rPh>
    <rPh sb="16" eb="17">
      <t>れい</t>
    </rPh>
    <phoneticPr fontId="3" type="Hiragana"/>
  </si>
  <si>
    <t>R6面積(a）</t>
    <rPh sb="2" eb="4">
      <t>めんせき</t>
    </rPh>
    <phoneticPr fontId="3" type="Hiragana"/>
  </si>
  <si>
    <t>耕起時期</t>
    <rPh sb="0" eb="2">
      <t>こうき</t>
    </rPh>
    <rPh sb="2" eb="4">
      <t>じき</t>
    </rPh>
    <phoneticPr fontId="3" type="Hiragana"/>
  </si>
  <si>
    <t>2025年</t>
    <rPh sb="4" eb="5">
      <t>ねん</t>
    </rPh>
    <phoneticPr fontId="3" type="Hiragana"/>
  </si>
  <si>
    <t>R8面積(a)予定</t>
    <rPh sb="2" eb="4">
      <t>めんせき</t>
    </rPh>
    <rPh sb="7" eb="9">
      <t>よてい</t>
    </rPh>
    <phoneticPr fontId="3" type="Hiragana"/>
  </si>
  <si>
    <t>作目</t>
    <rPh sb="0" eb="2">
      <t>サクモク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</si>
</sst>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_ "/>
  </numFmts>
  <fonts count="13" x14ac:knownFonts="1">
    <font>
      <sz val="11"/>
      <name val="ＭＳ Ｐゴシック"/>
      <family val="3"/>
    </font>
    <font>
      <u/>
      <sz val="11"/>
      <color indexed="12"/>
      <name val="ＭＳ Ｐゴシック"/>
      <family val="3"/>
    </font>
    <font>
      <sz val="8"/>
      <name val="ＭＳ Ｐゴシック"/>
      <family val="3"/>
    </font>
    <font>
      <sz val="6"/>
      <name val="游ゴシック"/>
      <family val="3"/>
    </font>
    <font>
      <sz val="9"/>
      <name val="ＭＳ Ｐゴシック"/>
      <family val="3"/>
    </font>
    <font>
      <sz val="8"/>
      <name val="ＭＳ Ｐゴシック"/>
      <family val="3"/>
      <charset val="128"/>
    </font>
    <font>
      <b/>
      <u/>
      <sz val="11"/>
      <name val="ＭＳ Ｐゴシック"/>
      <family val="3"/>
      <charset val="128"/>
    </font>
    <font>
      <sz val="12"/>
      <name val="ＭＳ Ｐゴシック"/>
      <family val="3"/>
    </font>
    <font>
      <sz val="12"/>
      <name val="ＭＳ Ｐゴシック"/>
      <family val="3"/>
      <charset val="128"/>
    </font>
    <font>
      <sz val="16"/>
      <name val="ＭＳ Ｐゴシック"/>
      <family val="3"/>
    </font>
    <font>
      <sz val="10"/>
      <name val="ＭＳ Ｐゴシック"/>
      <family val="3"/>
    </font>
    <font>
      <sz val="10"/>
      <name val="ＭＳ Ｐゴシック"/>
      <family val="3"/>
      <charset val="128"/>
    </font>
    <font>
      <sz val="6"/>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5">
    <xf numFmtId="0" fontId="0" fillId="0" borderId="0" xfId="0">
      <alignment vertical="center"/>
    </xf>
    <xf numFmtId="0" fontId="0" fillId="0" borderId="11" xfId="0" applyFill="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0" xfId="0" applyBorder="1">
      <alignment vertical="center"/>
    </xf>
    <xf numFmtId="0" fontId="0" fillId="0" borderId="4" xfId="0" applyBorder="1">
      <alignment vertical="center"/>
    </xf>
    <xf numFmtId="0" fontId="0" fillId="0" borderId="3" xfId="0" applyBorder="1">
      <alignment vertical="center"/>
    </xf>
    <xf numFmtId="0" fontId="0" fillId="0" borderId="1" xfId="0" applyBorder="1">
      <alignment vertical="center"/>
    </xf>
    <xf numFmtId="0" fontId="0" fillId="0" borderId="12" xfId="0" applyBorder="1" applyAlignment="1">
      <alignment horizontal="center" vertical="center"/>
    </xf>
    <xf numFmtId="0" fontId="0" fillId="0" borderId="11" xfId="0" applyBorder="1" applyAlignment="1">
      <alignment horizontal="center" vertical="center" wrapText="1"/>
    </xf>
    <xf numFmtId="0" fontId="0" fillId="0" borderId="11" xfId="0" applyBorder="1">
      <alignment vertical="center"/>
    </xf>
    <xf numFmtId="0" fontId="0" fillId="0" borderId="7" xfId="0" applyBorder="1">
      <alignment vertical="center"/>
    </xf>
    <xf numFmtId="0" fontId="0" fillId="0" borderId="6" xfId="0" applyBorder="1">
      <alignment vertical="center"/>
    </xf>
    <xf numFmtId="0" fontId="0" fillId="0" borderId="12" xfId="0" applyBorder="1" applyAlignment="1">
      <alignment horizontal="center" vertical="center" wrapText="1"/>
    </xf>
    <xf numFmtId="0" fontId="0" fillId="0" borderId="12" xfId="0" applyBorder="1" applyAlignment="1">
      <alignment horizontal="right" vertical="center"/>
    </xf>
    <xf numFmtId="0" fontId="0" fillId="0" borderId="14" xfId="0" applyBorder="1">
      <alignment vertical="center"/>
    </xf>
    <xf numFmtId="176" fontId="0" fillId="0" borderId="4" xfId="0" applyNumberFormat="1" applyFont="1" applyBorder="1">
      <alignment vertical="center"/>
    </xf>
    <xf numFmtId="177" fontId="0" fillId="0" borderId="4" xfId="0" applyNumberFormat="1" applyFont="1" applyBorder="1">
      <alignment vertical="center"/>
    </xf>
    <xf numFmtId="178" fontId="0" fillId="0" borderId="12" xfId="0" applyNumberFormat="1" applyBorder="1">
      <alignment vertical="center"/>
    </xf>
    <xf numFmtId="178" fontId="0" fillId="0" borderId="0" xfId="0" applyNumberFormat="1">
      <alignment vertical="center"/>
    </xf>
    <xf numFmtId="176" fontId="0" fillId="0" borderId="0" xfId="0" applyNumberFormat="1">
      <alignment vertical="center"/>
    </xf>
    <xf numFmtId="0" fontId="0" fillId="0" borderId="12" xfId="0" applyBorder="1" applyAlignment="1">
      <alignment vertical="center" wrapText="1"/>
    </xf>
    <xf numFmtId="176" fontId="0" fillId="0" borderId="12" xfId="0" applyNumberFormat="1" applyFont="1" applyBorder="1">
      <alignment vertical="center"/>
    </xf>
    <xf numFmtId="56" fontId="0" fillId="0" borderId="0" xfId="0" applyNumberFormat="1">
      <alignment vertical="center"/>
    </xf>
    <xf numFmtId="0" fontId="6" fillId="0" borderId="0" xfId="0" applyFont="1">
      <alignment vertical="center"/>
    </xf>
    <xf numFmtId="0" fontId="0" fillId="0" borderId="0" xfId="0" applyBorder="1" applyAlignment="1">
      <alignment horizontal="left" vertical="top" wrapText="1"/>
    </xf>
    <xf numFmtId="0" fontId="0" fillId="0" borderId="16" xfId="0" applyBorder="1" applyAlignment="1">
      <alignment vertical="top" wrapText="1"/>
    </xf>
    <xf numFmtId="0" fontId="0" fillId="0" borderId="0" xfId="0" applyBorder="1" applyAlignment="1">
      <alignment vertical="top" wrapText="1"/>
    </xf>
    <xf numFmtId="0" fontId="4" fillId="0" borderId="12" xfId="0" applyFont="1" applyBorder="1" applyAlignment="1">
      <alignment horizontal="left" vertical="top" wrapText="1"/>
    </xf>
    <xf numFmtId="0" fontId="0" fillId="0" borderId="10" xfId="0" applyBorder="1" applyAlignment="1">
      <alignment vertical="center" wrapText="1"/>
    </xf>
    <xf numFmtId="0" fontId="2" fillId="0" borderId="12" xfId="0" applyFont="1" applyBorder="1">
      <alignment vertical="center"/>
    </xf>
    <xf numFmtId="0" fontId="5" fillId="0" borderId="12" xfId="0" applyFont="1" applyBorder="1">
      <alignment vertical="center"/>
    </xf>
    <xf numFmtId="0" fontId="9" fillId="0" borderId="0" xfId="0" applyFont="1">
      <alignment vertical="center"/>
    </xf>
    <xf numFmtId="0" fontId="0" fillId="0" borderId="0" xfId="0" applyAlignment="1">
      <alignment vertical="center" wrapText="1"/>
    </xf>
    <xf numFmtId="0" fontId="0" fillId="0" borderId="0" xfId="0" applyBorder="1" applyAlignment="1">
      <alignment horizontal="center" vertical="center"/>
    </xf>
    <xf numFmtId="0" fontId="7" fillId="0" borderId="0" xfId="0" applyFont="1">
      <alignment vertical="center"/>
    </xf>
    <xf numFmtId="0" fontId="10" fillId="0" borderId="4" xfId="0" applyFont="1" applyBorder="1" applyAlignment="1">
      <alignment horizontal="center" vertical="center"/>
    </xf>
    <xf numFmtId="0" fontId="11" fillId="0" borderId="11"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7" fillId="0" borderId="3"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6"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15" xfId="0" applyFont="1"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cellXfs>
  <cellStyles count="2">
    <cellStyle name="ハイパーリンク"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71"/>
  <sheetViews>
    <sheetView tabSelected="1" zoomScaleNormal="100" workbookViewId="0">
      <selection activeCell="C11" sqref="C11:H16"/>
    </sheetView>
  </sheetViews>
  <sheetFormatPr defaultRowHeight="13.5" x14ac:dyDescent="0.15"/>
  <cols>
    <col min="2" max="2" width="1.75" customWidth="1"/>
    <col min="3" max="3" width="17.625" customWidth="1"/>
    <col min="4" max="4" width="12.625" bestFit="1" customWidth="1"/>
    <col min="5" max="5" width="15" bestFit="1" customWidth="1"/>
    <col min="6" max="6" width="13.75" customWidth="1"/>
    <col min="7" max="7" width="11.75" customWidth="1"/>
    <col min="8" max="8" width="10" bestFit="1" customWidth="1"/>
  </cols>
  <sheetData>
    <row r="3" spans="3:10" ht="32.450000000000003" customHeight="1" x14ac:dyDescent="0.15">
      <c r="C3" s="32" t="s">
        <v>74</v>
      </c>
    </row>
    <row r="4" spans="3:10" ht="32.450000000000003" customHeight="1" x14ac:dyDescent="0.15">
      <c r="C4" s="35" t="s">
        <v>73</v>
      </c>
    </row>
    <row r="5" spans="3:10" ht="32.450000000000003" customHeight="1" x14ac:dyDescent="0.15">
      <c r="C5" s="47"/>
      <c r="D5" s="48"/>
      <c r="E5" s="48"/>
      <c r="F5" s="48"/>
      <c r="G5" s="48"/>
      <c r="H5" s="49"/>
    </row>
    <row r="6" spans="3:10" ht="32.450000000000003" customHeight="1" x14ac:dyDescent="0.15">
      <c r="C6" s="50"/>
      <c r="D6" s="51"/>
      <c r="E6" s="51"/>
      <c r="F6" s="51"/>
      <c r="G6" s="51"/>
      <c r="H6" s="52"/>
    </row>
    <row r="7" spans="3:10" ht="32.450000000000003" customHeight="1" x14ac:dyDescent="0.15">
      <c r="C7" s="50"/>
      <c r="D7" s="51"/>
      <c r="E7" s="51"/>
      <c r="F7" s="51"/>
      <c r="G7" s="51"/>
      <c r="H7" s="52"/>
    </row>
    <row r="8" spans="3:10" ht="32.450000000000003" customHeight="1" x14ac:dyDescent="0.15">
      <c r="C8" s="53"/>
      <c r="D8" s="54"/>
      <c r="E8" s="54"/>
      <c r="F8" s="54"/>
      <c r="G8" s="54"/>
      <c r="H8" s="55"/>
    </row>
    <row r="9" spans="3:10" ht="19.899999999999999" customHeight="1" x14ac:dyDescent="0.15"/>
    <row r="10" spans="3:10" ht="28.9" customHeight="1" x14ac:dyDescent="0.15">
      <c r="C10" t="s">
        <v>40</v>
      </c>
    </row>
    <row r="11" spans="3:10" ht="25.15" customHeight="1" x14ac:dyDescent="0.15">
      <c r="C11" s="56"/>
      <c r="D11" s="57"/>
      <c r="E11" s="57"/>
      <c r="F11" s="57"/>
      <c r="G11" s="57"/>
      <c r="H11" s="58"/>
      <c r="I11" s="26"/>
      <c r="J11" s="27"/>
    </row>
    <row r="12" spans="3:10" ht="25.15" customHeight="1" x14ac:dyDescent="0.15">
      <c r="C12" s="59"/>
      <c r="D12" s="60"/>
      <c r="E12" s="60"/>
      <c r="F12" s="60"/>
      <c r="G12" s="60"/>
      <c r="H12" s="61"/>
      <c r="I12" s="26"/>
      <c r="J12" s="27"/>
    </row>
    <row r="13" spans="3:10" ht="25.15" customHeight="1" x14ac:dyDescent="0.15">
      <c r="C13" s="59"/>
      <c r="D13" s="60"/>
      <c r="E13" s="60"/>
      <c r="F13" s="60"/>
      <c r="G13" s="60"/>
      <c r="H13" s="61"/>
      <c r="I13" s="26"/>
      <c r="J13" s="27"/>
    </row>
    <row r="14" spans="3:10" ht="25.15" customHeight="1" x14ac:dyDescent="0.15">
      <c r="C14" s="59"/>
      <c r="D14" s="60"/>
      <c r="E14" s="60"/>
      <c r="F14" s="60"/>
      <c r="G14" s="60"/>
      <c r="H14" s="61"/>
      <c r="I14" s="26"/>
      <c r="J14" s="27"/>
    </row>
    <row r="15" spans="3:10" ht="25.15" customHeight="1" x14ac:dyDescent="0.15">
      <c r="C15" s="59"/>
      <c r="D15" s="60"/>
      <c r="E15" s="60"/>
      <c r="F15" s="60"/>
      <c r="G15" s="60"/>
      <c r="H15" s="61"/>
      <c r="I15" s="26"/>
      <c r="J15" s="27"/>
    </row>
    <row r="16" spans="3:10" ht="25.15" customHeight="1" x14ac:dyDescent="0.15">
      <c r="C16" s="62"/>
      <c r="D16" s="63"/>
      <c r="E16" s="63"/>
      <c r="F16" s="63"/>
      <c r="G16" s="63"/>
      <c r="H16" s="64"/>
      <c r="I16" s="26"/>
      <c r="J16" s="27"/>
    </row>
    <row r="18" spans="3:11" x14ac:dyDescent="0.15">
      <c r="C18" t="s">
        <v>42</v>
      </c>
    </row>
    <row r="19" spans="3:11" x14ac:dyDescent="0.15">
      <c r="C19" t="s">
        <v>43</v>
      </c>
    </row>
    <row r="20" spans="3:11" ht="25.15" customHeight="1" x14ac:dyDescent="0.15">
      <c r="C20" s="8" t="s">
        <v>80</v>
      </c>
      <c r="D20" s="8" t="s">
        <v>76</v>
      </c>
      <c r="E20" s="8" t="s">
        <v>39</v>
      </c>
      <c r="F20" s="8" t="s">
        <v>79</v>
      </c>
      <c r="G20" s="8" t="s">
        <v>77</v>
      </c>
    </row>
    <row r="21" spans="3:11" ht="25.15" customHeight="1" x14ac:dyDescent="0.15">
      <c r="C21" s="30"/>
      <c r="D21" s="2"/>
      <c r="E21" s="2"/>
      <c r="F21" s="2"/>
      <c r="G21" s="2"/>
      <c r="H21" s="20"/>
      <c r="I21" s="20"/>
      <c r="J21" s="23"/>
    </row>
    <row r="22" spans="3:11" ht="25.15" customHeight="1" x14ac:dyDescent="0.15">
      <c r="C22" s="31"/>
      <c r="D22" s="2"/>
      <c r="E22" s="2"/>
      <c r="F22" s="2"/>
      <c r="G22" s="2"/>
      <c r="H22" s="20"/>
      <c r="I22" s="20"/>
    </row>
    <row r="23" spans="3:11" ht="25.15" customHeight="1" x14ac:dyDescent="0.15">
      <c r="C23" s="31"/>
      <c r="D23" s="2"/>
      <c r="E23" s="2"/>
      <c r="F23" s="2"/>
      <c r="G23" s="2"/>
      <c r="H23" s="20"/>
      <c r="I23" s="20"/>
    </row>
    <row r="24" spans="3:11" ht="24.6" customHeight="1" x14ac:dyDescent="0.15">
      <c r="C24" s="31"/>
      <c r="D24" s="2"/>
      <c r="E24" s="2"/>
      <c r="F24" s="2"/>
      <c r="G24" s="2"/>
      <c r="H24" s="20"/>
      <c r="I24" s="20"/>
    </row>
    <row r="25" spans="3:11" ht="25.15" customHeight="1" x14ac:dyDescent="0.15">
      <c r="C25" s="31"/>
      <c r="D25" s="2"/>
      <c r="E25" s="2"/>
      <c r="F25" s="2"/>
      <c r="G25" s="2"/>
      <c r="H25" s="20"/>
      <c r="I25" s="20"/>
    </row>
    <row r="26" spans="3:11" ht="25.15" customHeight="1" x14ac:dyDescent="0.15">
      <c r="C26" s="31"/>
      <c r="D26" s="2"/>
      <c r="E26" s="2"/>
      <c r="F26" s="2"/>
      <c r="G26" s="2"/>
      <c r="H26" s="20"/>
      <c r="I26" s="20"/>
    </row>
    <row r="29" spans="3:11" x14ac:dyDescent="0.15">
      <c r="C29" t="s">
        <v>20</v>
      </c>
      <c r="G29" s="20"/>
      <c r="H29" s="20"/>
      <c r="I29" s="20"/>
      <c r="J29" s="20"/>
      <c r="K29" s="20"/>
    </row>
    <row r="30" spans="3:11" ht="63" customHeight="1" x14ac:dyDescent="0.15">
      <c r="C30" s="65"/>
      <c r="D30" s="66"/>
      <c r="E30" s="66"/>
      <c r="F30" s="66"/>
      <c r="G30" s="66"/>
      <c r="H30" s="67"/>
      <c r="I30" s="20"/>
      <c r="J30" s="20"/>
      <c r="K30" s="20"/>
    </row>
    <row r="31" spans="3:11" ht="31.15" customHeight="1" x14ac:dyDescent="0.15">
      <c r="C31" s="68"/>
      <c r="D31" s="69"/>
      <c r="E31" s="69"/>
      <c r="F31" s="69"/>
      <c r="G31" s="69"/>
      <c r="H31" s="70"/>
      <c r="I31" s="20"/>
      <c r="J31" s="20"/>
      <c r="K31" s="20"/>
    </row>
    <row r="32" spans="3:11" ht="31.15" customHeight="1" x14ac:dyDescent="0.15">
      <c r="C32" s="25"/>
      <c r="D32" s="25"/>
      <c r="E32" s="25"/>
      <c r="F32" s="25"/>
      <c r="G32" s="20"/>
      <c r="H32" s="20"/>
      <c r="I32" s="20"/>
      <c r="J32" s="20"/>
      <c r="K32" s="20"/>
    </row>
    <row r="33" spans="3:9" x14ac:dyDescent="0.15">
      <c r="C33" t="s">
        <v>56</v>
      </c>
    </row>
    <row r="34" spans="3:9" x14ac:dyDescent="0.15">
      <c r="C34" t="s">
        <v>58</v>
      </c>
    </row>
    <row r="35" spans="3:9" ht="13.15" customHeight="1" x14ac:dyDescent="0.15">
      <c r="C35" s="65"/>
      <c r="D35" s="66"/>
      <c r="E35" s="66"/>
      <c r="F35" s="66"/>
      <c r="G35" s="66"/>
      <c r="H35" s="67"/>
    </row>
    <row r="36" spans="3:9" x14ac:dyDescent="0.15">
      <c r="C36" s="71"/>
      <c r="D36" s="72"/>
      <c r="E36" s="72"/>
      <c r="F36" s="72"/>
      <c r="G36" s="72"/>
      <c r="H36" s="73"/>
    </row>
    <row r="37" spans="3:9" x14ac:dyDescent="0.15">
      <c r="C37" s="71"/>
      <c r="D37" s="72"/>
      <c r="E37" s="72"/>
      <c r="F37" s="72"/>
      <c r="G37" s="72"/>
      <c r="H37" s="73"/>
    </row>
    <row r="38" spans="3:9" x14ac:dyDescent="0.15">
      <c r="C38" s="68"/>
      <c r="D38" s="69"/>
      <c r="E38" s="69"/>
      <c r="F38" s="69"/>
      <c r="G38" s="69"/>
      <c r="H38" s="70"/>
    </row>
    <row r="39" spans="3:9" x14ac:dyDescent="0.15">
      <c r="E39" s="20"/>
      <c r="F39" s="20"/>
      <c r="G39" s="20"/>
      <c r="H39" s="20"/>
      <c r="I39" s="20"/>
    </row>
    <row r="40" spans="3:9" x14ac:dyDescent="0.15">
      <c r="C40" t="s">
        <v>57</v>
      </c>
    </row>
    <row r="41" spans="3:9" x14ac:dyDescent="0.15">
      <c r="C41" s="38"/>
      <c r="D41" s="39"/>
      <c r="E41" s="39"/>
      <c r="F41" s="39"/>
      <c r="G41" s="39"/>
      <c r="H41" s="40"/>
    </row>
    <row r="42" spans="3:9" x14ac:dyDescent="0.15">
      <c r="C42" s="41"/>
      <c r="D42" s="42"/>
      <c r="E42" s="42"/>
      <c r="F42" s="42"/>
      <c r="G42" s="42"/>
      <c r="H42" s="43"/>
    </row>
    <row r="43" spans="3:9" x14ac:dyDescent="0.15">
      <c r="C43" s="44"/>
      <c r="D43" s="45"/>
      <c r="E43" s="45"/>
      <c r="F43" s="45"/>
      <c r="G43" s="45"/>
      <c r="H43" s="46"/>
      <c r="I43" s="19"/>
    </row>
    <row r="44" spans="3:9" x14ac:dyDescent="0.15">
      <c r="C44" s="34"/>
      <c r="D44" s="34"/>
      <c r="E44" s="34"/>
      <c r="F44" s="34"/>
      <c r="G44" s="34"/>
      <c r="H44" s="34"/>
      <c r="I44" s="19"/>
    </row>
    <row r="45" spans="3:9" x14ac:dyDescent="0.15">
      <c r="C45" t="s">
        <v>46</v>
      </c>
      <c r="I45" s="19"/>
    </row>
    <row r="46" spans="3:9" ht="25.15" customHeight="1" x14ac:dyDescent="0.15">
      <c r="C46" s="8" t="s">
        <v>78</v>
      </c>
      <c r="D46" s="2"/>
      <c r="E46" s="2" t="s">
        <v>35</v>
      </c>
    </row>
    <row r="47" spans="3:9" ht="25.15" customHeight="1" x14ac:dyDescent="0.15">
      <c r="C47" s="8" t="s">
        <v>71</v>
      </c>
      <c r="D47" s="2"/>
      <c r="E47" s="2" t="s">
        <v>35</v>
      </c>
    </row>
    <row r="48" spans="3:9" ht="25.15" customHeight="1" x14ac:dyDescent="0.15">
      <c r="C48" s="8" t="s">
        <v>25</v>
      </c>
      <c r="D48" s="2"/>
      <c r="E48" s="2" t="s">
        <v>35</v>
      </c>
    </row>
    <row r="49" spans="3:6" ht="25.15" customHeight="1" x14ac:dyDescent="0.15">
      <c r="C49" s="8" t="s">
        <v>26</v>
      </c>
      <c r="D49" s="2"/>
      <c r="E49" s="2" t="s">
        <v>35</v>
      </c>
    </row>
    <row r="50" spans="3:6" ht="25.15" customHeight="1" x14ac:dyDescent="0.15">
      <c r="C50" s="8" t="s">
        <v>5</v>
      </c>
      <c r="D50" s="2"/>
      <c r="E50" s="2" t="s">
        <v>35</v>
      </c>
    </row>
    <row r="51" spans="3:6" ht="25.15" customHeight="1" x14ac:dyDescent="0.15">
      <c r="C51" s="8" t="s">
        <v>22</v>
      </c>
      <c r="D51" s="2"/>
      <c r="E51" s="2" t="s">
        <v>35</v>
      </c>
    </row>
    <row r="53" spans="3:6" x14ac:dyDescent="0.15">
      <c r="C53" t="s">
        <v>62</v>
      </c>
    </row>
    <row r="54" spans="3:6" x14ac:dyDescent="0.15">
      <c r="C54" t="s">
        <v>36</v>
      </c>
    </row>
    <row r="55" spans="3:6" ht="25.15" customHeight="1" x14ac:dyDescent="0.15">
      <c r="C55" s="5"/>
      <c r="D55" s="10"/>
      <c r="E55" s="14" t="s">
        <v>55</v>
      </c>
    </row>
    <row r="56" spans="3:6" ht="25.15" customHeight="1" x14ac:dyDescent="0.15">
      <c r="C56" s="5" t="s">
        <v>2</v>
      </c>
      <c r="D56" s="10"/>
      <c r="E56" s="2"/>
    </row>
    <row r="57" spans="3:6" ht="25.15" customHeight="1" x14ac:dyDescent="0.15">
      <c r="C57" s="5" t="s">
        <v>1</v>
      </c>
      <c r="D57" s="10"/>
      <c r="E57" s="2"/>
    </row>
    <row r="58" spans="3:6" ht="25.15" customHeight="1" x14ac:dyDescent="0.15">
      <c r="C58" s="5" t="s">
        <v>27</v>
      </c>
      <c r="D58" s="10"/>
      <c r="E58" s="2"/>
    </row>
    <row r="59" spans="3:6" ht="25.15" customHeight="1" thickBot="1" x14ac:dyDescent="0.2">
      <c r="C59" s="6" t="s">
        <v>28</v>
      </c>
      <c r="D59" s="11"/>
      <c r="E59" s="3"/>
    </row>
    <row r="60" spans="3:6" ht="25.15" customHeight="1" thickBot="1" x14ac:dyDescent="0.2">
      <c r="C60" s="7" t="s">
        <v>24</v>
      </c>
      <c r="D60" s="12"/>
      <c r="E60" s="15"/>
    </row>
    <row r="62" spans="3:6" ht="23.45" customHeight="1" x14ac:dyDescent="0.15">
      <c r="C62" t="s">
        <v>63</v>
      </c>
    </row>
    <row r="63" spans="3:6" ht="25.15" customHeight="1" x14ac:dyDescent="0.15">
      <c r="C63" s="36"/>
      <c r="D63" s="37"/>
      <c r="E63" s="16"/>
      <c r="F63" s="10" t="s">
        <v>32</v>
      </c>
    </row>
    <row r="64" spans="3:6" ht="25.15" customHeight="1" x14ac:dyDescent="0.15">
      <c r="C64" s="5"/>
      <c r="D64" s="10"/>
      <c r="E64" s="5"/>
      <c r="F64" s="10" t="s">
        <v>44</v>
      </c>
    </row>
    <row r="65" spans="3:6" ht="25.15" customHeight="1" x14ac:dyDescent="0.15">
      <c r="C65" s="5"/>
      <c r="D65" s="10"/>
      <c r="E65" s="16"/>
      <c r="F65" s="10" t="s">
        <v>60</v>
      </c>
    </row>
    <row r="66" spans="3:6" ht="25.15" customHeight="1" x14ac:dyDescent="0.15">
      <c r="C66" s="5"/>
      <c r="D66" s="10"/>
      <c r="E66" s="16"/>
      <c r="F66" s="10" t="s">
        <v>35</v>
      </c>
    </row>
    <row r="67" spans="3:6" ht="25.15" customHeight="1" x14ac:dyDescent="0.15">
      <c r="C67" s="5"/>
      <c r="D67" s="10"/>
      <c r="E67" s="16"/>
      <c r="F67" s="10" t="s">
        <v>29</v>
      </c>
    </row>
    <row r="68" spans="3:6" ht="25.15" customHeight="1" x14ac:dyDescent="0.15">
      <c r="C68" s="5"/>
      <c r="D68" s="10"/>
      <c r="E68" s="5"/>
      <c r="F68" s="10" t="s">
        <v>29</v>
      </c>
    </row>
    <row r="69" spans="3:6" ht="25.15" customHeight="1" x14ac:dyDescent="0.15">
      <c r="C69" s="5"/>
      <c r="D69" s="10"/>
      <c r="E69" s="17"/>
      <c r="F69" s="10" t="s">
        <v>23</v>
      </c>
    </row>
    <row r="71" spans="3:6" x14ac:dyDescent="0.15">
      <c r="C71" s="24" t="s">
        <v>72</v>
      </c>
      <c r="D71" s="24"/>
      <c r="E71" s="24"/>
    </row>
  </sheetData>
  <mergeCells count="6">
    <mergeCell ref="C63:D63"/>
    <mergeCell ref="C41:H43"/>
    <mergeCell ref="C5:H8"/>
    <mergeCell ref="C11:H16"/>
    <mergeCell ref="C30:H31"/>
    <mergeCell ref="C35:H38"/>
  </mergeCells>
  <phoneticPr fontId="12"/>
  <pageMargins left="0.7" right="0.7" top="0.75" bottom="0.75" header="0.3" footer="0.3"/>
  <pageSetup paperSize="9" fitToHeight="0" orientation="portrait" r:id="rId1"/>
  <rowBreaks count="1" manualBreakCount="1">
    <brk id="32" min="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K73"/>
  <sheetViews>
    <sheetView topLeftCell="A45" zoomScale="85" zoomScaleNormal="85" workbookViewId="0">
      <selection activeCell="O17" sqref="O17"/>
    </sheetView>
  </sheetViews>
  <sheetFormatPr defaultRowHeight="13.5" x14ac:dyDescent="0.15"/>
  <cols>
    <col min="3" max="3" width="17.625" customWidth="1"/>
    <col min="4" max="4" width="12.625" bestFit="1" customWidth="1"/>
    <col min="5" max="5" width="15" bestFit="1" customWidth="1"/>
    <col min="6" max="6" width="19.375" bestFit="1" customWidth="1"/>
    <col min="7" max="7" width="15.75" customWidth="1"/>
    <col min="8" max="8" width="10" bestFit="1" customWidth="1"/>
  </cols>
  <sheetData>
    <row r="3" spans="3:10" ht="32.450000000000003" customHeight="1" x14ac:dyDescent="0.15">
      <c r="C3" s="32" t="s">
        <v>75</v>
      </c>
    </row>
    <row r="4" spans="3:10" ht="19.899999999999999" customHeight="1" x14ac:dyDescent="0.15"/>
    <row r="5" spans="3:10" ht="28.9" customHeight="1" x14ac:dyDescent="0.15">
      <c r="C5" t="s">
        <v>65</v>
      </c>
    </row>
    <row r="6" spans="3:10" ht="25.15" customHeight="1" x14ac:dyDescent="0.15">
      <c r="C6" s="56" t="s">
        <v>66</v>
      </c>
      <c r="D6" s="57"/>
      <c r="E6" s="57"/>
      <c r="F6" s="57"/>
      <c r="G6" s="57"/>
      <c r="H6" s="58"/>
      <c r="I6" s="26"/>
      <c r="J6" s="27"/>
    </row>
    <row r="7" spans="3:10" ht="25.15" customHeight="1" x14ac:dyDescent="0.15">
      <c r="C7" s="59"/>
      <c r="D7" s="60"/>
      <c r="E7" s="60"/>
      <c r="F7" s="60"/>
      <c r="G7" s="60"/>
      <c r="H7" s="61"/>
      <c r="I7" s="26"/>
      <c r="J7" s="27"/>
    </row>
    <row r="8" spans="3:10" ht="25.15" customHeight="1" x14ac:dyDescent="0.15">
      <c r="C8" s="59"/>
      <c r="D8" s="60"/>
      <c r="E8" s="60"/>
      <c r="F8" s="60"/>
      <c r="G8" s="60"/>
      <c r="H8" s="61"/>
      <c r="I8" s="26"/>
      <c r="J8" s="27"/>
    </row>
    <row r="9" spans="3:10" ht="25.15" customHeight="1" x14ac:dyDescent="0.15">
      <c r="C9" s="59"/>
      <c r="D9" s="60"/>
      <c r="E9" s="60"/>
      <c r="F9" s="60"/>
      <c r="G9" s="60"/>
      <c r="H9" s="61"/>
      <c r="I9" s="26"/>
      <c r="J9" s="27"/>
    </row>
    <row r="10" spans="3:10" ht="25.15" customHeight="1" x14ac:dyDescent="0.15">
      <c r="C10" s="59"/>
      <c r="D10" s="60"/>
      <c r="E10" s="60"/>
      <c r="F10" s="60"/>
      <c r="G10" s="60"/>
      <c r="H10" s="61"/>
      <c r="I10" s="26"/>
      <c r="J10" s="27"/>
    </row>
    <row r="11" spans="3:10" ht="25.15" customHeight="1" x14ac:dyDescent="0.15">
      <c r="C11" s="62"/>
      <c r="D11" s="63"/>
      <c r="E11" s="63"/>
      <c r="F11" s="63"/>
      <c r="G11" s="63"/>
      <c r="H11" s="64"/>
      <c r="I11" s="26"/>
      <c r="J11" s="27"/>
    </row>
    <row r="13" spans="3:10" x14ac:dyDescent="0.15">
      <c r="C13" t="s">
        <v>42</v>
      </c>
    </row>
    <row r="14" spans="3:10" x14ac:dyDescent="0.15">
      <c r="C14" t="s">
        <v>43</v>
      </c>
    </row>
    <row r="15" spans="3:10" ht="25.15" customHeight="1" x14ac:dyDescent="0.15">
      <c r="C15" s="2"/>
      <c r="D15" s="8" t="s">
        <v>37</v>
      </c>
      <c r="E15" s="8" t="s">
        <v>39</v>
      </c>
      <c r="F15" s="2" t="s">
        <v>17</v>
      </c>
    </row>
    <row r="16" spans="3:10" ht="25.15" customHeight="1" x14ac:dyDescent="0.15">
      <c r="C16" s="30" t="s">
        <v>3</v>
      </c>
      <c r="D16" s="2">
        <v>70</v>
      </c>
      <c r="E16" s="2">
        <v>70</v>
      </c>
      <c r="F16" s="2" t="s">
        <v>4</v>
      </c>
      <c r="G16" s="20"/>
      <c r="H16" s="20"/>
      <c r="I16" s="20"/>
      <c r="J16" s="23"/>
    </row>
    <row r="17" spans="3:11" ht="25.15" customHeight="1" x14ac:dyDescent="0.15">
      <c r="C17" s="31" t="s">
        <v>10</v>
      </c>
      <c r="D17" s="2">
        <v>30</v>
      </c>
      <c r="E17" s="2">
        <v>50</v>
      </c>
      <c r="F17" s="2" t="s">
        <v>19</v>
      </c>
      <c r="G17" s="20"/>
      <c r="H17" s="20"/>
      <c r="I17" s="20"/>
    </row>
    <row r="18" spans="3:11" ht="25.15" customHeight="1" x14ac:dyDescent="0.15">
      <c r="C18" s="31" t="s">
        <v>9</v>
      </c>
      <c r="D18" s="2">
        <v>40</v>
      </c>
      <c r="E18" s="2">
        <v>60</v>
      </c>
      <c r="F18" s="2" t="s">
        <v>18</v>
      </c>
      <c r="G18" s="20"/>
      <c r="H18" s="20"/>
      <c r="I18" s="20"/>
    </row>
    <row r="19" spans="3:11" ht="24.6" customHeight="1" x14ac:dyDescent="0.15">
      <c r="C19" s="31" t="s">
        <v>11</v>
      </c>
      <c r="D19" s="2">
        <v>20</v>
      </c>
      <c r="E19" s="2">
        <v>20</v>
      </c>
      <c r="F19" s="2"/>
      <c r="G19" s="20"/>
      <c r="H19" s="20"/>
      <c r="I19" s="20"/>
    </row>
    <row r="20" spans="3:11" ht="25.15" customHeight="1" x14ac:dyDescent="0.15">
      <c r="C20" s="31" t="s">
        <v>12</v>
      </c>
      <c r="D20" s="2">
        <f>SUM(D16:D19)</f>
        <v>160</v>
      </c>
      <c r="E20" s="2">
        <f>SUM(E16:E19)</f>
        <v>200</v>
      </c>
      <c r="F20" s="2"/>
      <c r="G20" s="20"/>
      <c r="H20" s="20"/>
      <c r="I20" s="20"/>
    </row>
    <row r="21" spans="3:11" ht="25.15" customHeight="1" x14ac:dyDescent="0.15">
      <c r="C21" s="31" t="s">
        <v>45</v>
      </c>
      <c r="D21" s="2">
        <v>116</v>
      </c>
      <c r="E21" s="2">
        <v>136</v>
      </c>
      <c r="F21" s="2"/>
      <c r="G21" s="20"/>
      <c r="H21" s="20"/>
      <c r="I21" s="20"/>
    </row>
    <row r="24" spans="3:11" x14ac:dyDescent="0.15">
      <c r="C24" t="s">
        <v>20</v>
      </c>
      <c r="G24" s="20"/>
      <c r="H24" s="20"/>
      <c r="I24" s="20"/>
      <c r="J24" s="20"/>
      <c r="K24" s="20"/>
    </row>
    <row r="25" spans="3:11" ht="63" customHeight="1" x14ac:dyDescent="0.15">
      <c r="C25" s="65" t="s">
        <v>67</v>
      </c>
      <c r="D25" s="66"/>
      <c r="E25" s="66"/>
      <c r="F25" s="66"/>
      <c r="G25" s="66"/>
      <c r="H25" s="67"/>
      <c r="I25" s="20"/>
      <c r="J25" s="20"/>
      <c r="K25" s="20"/>
    </row>
    <row r="26" spans="3:11" ht="31.15" customHeight="1" x14ac:dyDescent="0.15">
      <c r="C26" s="68"/>
      <c r="D26" s="69"/>
      <c r="E26" s="69"/>
      <c r="F26" s="69"/>
      <c r="G26" s="69"/>
      <c r="H26" s="70"/>
      <c r="I26" s="20"/>
      <c r="J26" s="20"/>
      <c r="K26" s="20"/>
    </row>
    <row r="27" spans="3:11" ht="31.15" customHeight="1" x14ac:dyDescent="0.15">
      <c r="C27" s="25"/>
      <c r="D27" s="25"/>
      <c r="E27" s="25"/>
      <c r="F27" s="25"/>
      <c r="G27" s="20"/>
      <c r="H27" s="20"/>
      <c r="I27" s="20"/>
      <c r="J27" s="20"/>
      <c r="K27" s="20"/>
    </row>
    <row r="28" spans="3:11" x14ac:dyDescent="0.15">
      <c r="C28" t="s">
        <v>56</v>
      </c>
    </row>
    <row r="29" spans="3:11" x14ac:dyDescent="0.15">
      <c r="C29" t="s">
        <v>58</v>
      </c>
    </row>
    <row r="30" spans="3:11" ht="13.15" customHeight="1" x14ac:dyDescent="0.15">
      <c r="C30" s="65" t="s">
        <v>68</v>
      </c>
      <c r="D30" s="66"/>
      <c r="E30" s="66"/>
      <c r="F30" s="66"/>
      <c r="G30" s="66"/>
      <c r="H30" s="67"/>
    </row>
    <row r="31" spans="3:11" x14ac:dyDescent="0.15">
      <c r="C31" s="71"/>
      <c r="D31" s="72"/>
      <c r="E31" s="72"/>
      <c r="F31" s="72"/>
      <c r="G31" s="72"/>
      <c r="H31" s="73"/>
    </row>
    <row r="32" spans="3:11" x14ac:dyDescent="0.15">
      <c r="C32" s="71"/>
      <c r="D32" s="72"/>
      <c r="E32" s="72"/>
      <c r="F32" s="72"/>
      <c r="G32" s="72"/>
      <c r="H32" s="73"/>
    </row>
    <row r="33" spans="3:9" x14ac:dyDescent="0.15">
      <c r="C33" s="71"/>
      <c r="D33" s="72"/>
      <c r="E33" s="72"/>
      <c r="F33" s="72"/>
      <c r="G33" s="72"/>
      <c r="H33" s="73"/>
    </row>
    <row r="34" spans="3:9" x14ac:dyDescent="0.15">
      <c r="C34" s="71"/>
      <c r="D34" s="72"/>
      <c r="E34" s="72"/>
      <c r="F34" s="72"/>
      <c r="G34" s="72"/>
      <c r="H34" s="73"/>
    </row>
    <row r="35" spans="3:9" x14ac:dyDescent="0.15">
      <c r="C35" s="68"/>
      <c r="D35" s="69"/>
      <c r="E35" s="69"/>
      <c r="F35" s="69"/>
      <c r="G35" s="69"/>
      <c r="H35" s="70"/>
    </row>
    <row r="36" spans="3:9" x14ac:dyDescent="0.15">
      <c r="E36" s="20"/>
      <c r="F36" s="20"/>
      <c r="G36" s="20"/>
      <c r="H36" s="20"/>
      <c r="I36" s="20"/>
    </row>
    <row r="37" spans="3:9" x14ac:dyDescent="0.15">
      <c r="C37" t="s">
        <v>57</v>
      </c>
    </row>
    <row r="38" spans="3:9" ht="34.9" customHeight="1" x14ac:dyDescent="0.15">
      <c r="C38" s="33" t="s">
        <v>6</v>
      </c>
      <c r="D38" t="s">
        <v>16</v>
      </c>
      <c r="E38" t="s">
        <v>48</v>
      </c>
    </row>
    <row r="39" spans="3:9" ht="27" x14ac:dyDescent="0.15">
      <c r="C39" s="3"/>
      <c r="D39" s="9" t="s">
        <v>50</v>
      </c>
      <c r="E39" s="13" t="s">
        <v>51</v>
      </c>
      <c r="F39" s="13" t="s">
        <v>41</v>
      </c>
      <c r="G39" s="21" t="s">
        <v>53</v>
      </c>
      <c r="H39" s="13" t="s">
        <v>38</v>
      </c>
    </row>
    <row r="40" spans="3:9" ht="60" customHeight="1" x14ac:dyDescent="0.15">
      <c r="C40" s="4"/>
      <c r="D40" s="1" t="s">
        <v>47</v>
      </c>
      <c r="E40" s="8" t="s">
        <v>49</v>
      </c>
      <c r="F40" s="8" t="s">
        <v>52</v>
      </c>
      <c r="G40" s="28" t="s">
        <v>7</v>
      </c>
      <c r="H40" s="8" t="s">
        <v>54</v>
      </c>
    </row>
    <row r="41" spans="3:9" ht="45" customHeight="1" x14ac:dyDescent="0.15">
      <c r="C41" s="29" t="s">
        <v>13</v>
      </c>
      <c r="D41" s="2">
        <v>0.8</v>
      </c>
      <c r="E41" s="2">
        <f>1.72*D41*1000</f>
        <v>1376</v>
      </c>
      <c r="F41" s="18">
        <f>1000/E41*60</f>
        <v>43.604651162790695</v>
      </c>
      <c r="G41" s="18">
        <f>33/1.72*0.33</f>
        <v>6.3313953488372094</v>
      </c>
      <c r="H41" s="22">
        <f>F41+G41</f>
        <v>49.936046511627907</v>
      </c>
    </row>
    <row r="42" spans="3:9" ht="45" customHeight="1" x14ac:dyDescent="0.15">
      <c r="C42" s="21" t="s">
        <v>14</v>
      </c>
      <c r="D42" s="2">
        <v>2</v>
      </c>
      <c r="E42" s="2">
        <f>1.72*D42*1000</f>
        <v>3440</v>
      </c>
      <c r="F42" s="18">
        <f>1000/E42*60</f>
        <v>17.441860465116282</v>
      </c>
      <c r="G42" s="18">
        <f>33/1.72*0.33</f>
        <v>6.3313953488372094</v>
      </c>
      <c r="H42" s="22">
        <f>F42+G42</f>
        <v>23.77325581395349</v>
      </c>
    </row>
    <row r="43" spans="3:9" ht="64.900000000000006" customHeight="1" x14ac:dyDescent="0.15">
      <c r="C43" s="21" t="s">
        <v>15</v>
      </c>
      <c r="D43" s="2">
        <v>1</v>
      </c>
      <c r="E43" s="2">
        <f>1.72*D43*1000</f>
        <v>1720</v>
      </c>
      <c r="F43" s="18">
        <f>1000/E43*60</f>
        <v>34.883720930232563</v>
      </c>
      <c r="G43" s="18">
        <f>33/1.72*0.33</f>
        <v>6.3313953488372094</v>
      </c>
      <c r="H43" s="22">
        <f>F43+G43</f>
        <v>41.215116279069775</v>
      </c>
    </row>
    <row r="44" spans="3:9" x14ac:dyDescent="0.15">
      <c r="G44" s="19"/>
      <c r="H44" s="19"/>
      <c r="I44" s="19"/>
    </row>
    <row r="45" spans="3:9" x14ac:dyDescent="0.15">
      <c r="C45" t="s">
        <v>46</v>
      </c>
      <c r="I45" s="19"/>
    </row>
    <row r="46" spans="3:9" ht="25.15" customHeight="1" x14ac:dyDescent="0.15">
      <c r="C46" s="74" t="s">
        <v>69</v>
      </c>
      <c r="D46" s="74"/>
      <c r="E46" s="74"/>
      <c r="F46" s="74"/>
      <c r="G46" s="74"/>
      <c r="H46" s="74"/>
    </row>
    <row r="47" spans="3:9" ht="25.15" customHeight="1" x14ac:dyDescent="0.15">
      <c r="C47" s="74"/>
      <c r="D47" s="74"/>
      <c r="E47" s="74"/>
      <c r="F47" s="74"/>
      <c r="G47" s="74"/>
      <c r="H47" s="74"/>
    </row>
    <row r="48" spans="3:9" ht="25.15" customHeight="1" x14ac:dyDescent="0.15">
      <c r="C48" s="8" t="s">
        <v>25</v>
      </c>
      <c r="D48" s="2">
        <v>6</v>
      </c>
      <c r="E48" s="2" t="s">
        <v>35</v>
      </c>
    </row>
    <row r="49" spans="3:7" ht="25.15" customHeight="1" x14ac:dyDescent="0.15">
      <c r="C49" s="8" t="s">
        <v>26</v>
      </c>
      <c r="D49" s="2">
        <v>4</v>
      </c>
      <c r="E49" s="2" t="s">
        <v>35</v>
      </c>
    </row>
    <row r="50" spans="3:7" ht="25.15" customHeight="1" x14ac:dyDescent="0.15">
      <c r="C50" s="8" t="s">
        <v>5</v>
      </c>
      <c r="D50" s="2">
        <v>4</v>
      </c>
      <c r="E50" s="2" t="s">
        <v>35</v>
      </c>
    </row>
    <row r="51" spans="3:7" ht="25.15" customHeight="1" x14ac:dyDescent="0.15">
      <c r="C51" s="8" t="s">
        <v>8</v>
      </c>
      <c r="D51" s="2">
        <v>1</v>
      </c>
      <c r="E51" s="2" t="s">
        <v>35</v>
      </c>
      <c r="G51" t="s">
        <v>70</v>
      </c>
    </row>
    <row r="52" spans="3:7" ht="25.15" customHeight="1" x14ac:dyDescent="0.15">
      <c r="C52" s="8" t="s">
        <v>0</v>
      </c>
      <c r="D52" s="2">
        <v>4</v>
      </c>
      <c r="E52" s="2" t="s">
        <v>35</v>
      </c>
    </row>
    <row r="53" spans="3:7" ht="25.15" customHeight="1" x14ac:dyDescent="0.15">
      <c r="C53" s="8" t="s">
        <v>22</v>
      </c>
      <c r="D53" s="2">
        <f>AVERAGE(D48:D52)</f>
        <v>3.8</v>
      </c>
      <c r="E53" s="2" t="s">
        <v>35</v>
      </c>
    </row>
    <row r="55" spans="3:7" x14ac:dyDescent="0.15">
      <c r="C55" t="s">
        <v>62</v>
      </c>
    </row>
    <row r="56" spans="3:7" x14ac:dyDescent="0.15">
      <c r="C56" t="s">
        <v>36</v>
      </c>
    </row>
    <row r="57" spans="3:7" ht="25.15" customHeight="1" x14ac:dyDescent="0.15">
      <c r="C57" s="5"/>
      <c r="D57" s="10"/>
      <c r="E57" s="14" t="s">
        <v>55</v>
      </c>
    </row>
    <row r="58" spans="3:7" ht="25.15" customHeight="1" x14ac:dyDescent="0.15">
      <c r="C58" s="5" t="s">
        <v>2</v>
      </c>
      <c r="D58" s="10"/>
      <c r="E58" s="2">
        <v>1.5</v>
      </c>
    </row>
    <row r="59" spans="3:7" ht="25.15" customHeight="1" x14ac:dyDescent="0.15">
      <c r="C59" s="5" t="s">
        <v>1</v>
      </c>
      <c r="D59" s="10"/>
      <c r="E59" s="2">
        <v>0.75</v>
      </c>
    </row>
    <row r="60" spans="3:7" ht="25.15" customHeight="1" x14ac:dyDescent="0.15">
      <c r="C60" s="5" t="s">
        <v>27</v>
      </c>
      <c r="D60" s="10"/>
      <c r="E60" s="2">
        <v>5</v>
      </c>
    </row>
    <row r="61" spans="3:7" ht="25.15" customHeight="1" thickBot="1" x14ac:dyDescent="0.2">
      <c r="C61" s="6" t="s">
        <v>28</v>
      </c>
      <c r="D61" s="11"/>
      <c r="E61" s="3">
        <v>0.6</v>
      </c>
    </row>
    <row r="62" spans="3:7" ht="25.15" customHeight="1" thickBot="1" x14ac:dyDescent="0.2">
      <c r="C62" s="7" t="s">
        <v>24</v>
      </c>
      <c r="D62" s="12"/>
      <c r="E62" s="15">
        <f>9-SUM(E58:E61)</f>
        <v>1.1500000000000004</v>
      </c>
    </row>
    <row r="64" spans="3:7" ht="23.45" customHeight="1" x14ac:dyDescent="0.15">
      <c r="C64" t="s">
        <v>63</v>
      </c>
    </row>
    <row r="65" spans="3:6" ht="25.15" customHeight="1" x14ac:dyDescent="0.15">
      <c r="C65" s="36" t="s">
        <v>59</v>
      </c>
      <c r="D65" s="37"/>
      <c r="E65" s="16">
        <f>H43</f>
        <v>41.215116279069775</v>
      </c>
      <c r="F65" s="10" t="s">
        <v>32</v>
      </c>
    </row>
    <row r="66" spans="3:6" ht="25.15" customHeight="1" x14ac:dyDescent="0.15">
      <c r="C66" s="5" t="s">
        <v>30</v>
      </c>
      <c r="D66" s="10"/>
      <c r="E66" s="5">
        <f>E62*60</f>
        <v>69.000000000000028</v>
      </c>
      <c r="F66" s="10" t="s">
        <v>44</v>
      </c>
    </row>
    <row r="67" spans="3:6" ht="25.15" customHeight="1" x14ac:dyDescent="0.15">
      <c r="C67" s="5" t="s">
        <v>31</v>
      </c>
      <c r="D67" s="10"/>
      <c r="E67" s="16">
        <f>E66/E65*10</f>
        <v>16.741430385103687</v>
      </c>
      <c r="F67" s="10" t="s">
        <v>60</v>
      </c>
    </row>
    <row r="68" spans="3:6" ht="25.15" customHeight="1" x14ac:dyDescent="0.15">
      <c r="C68" s="5" t="s">
        <v>61</v>
      </c>
      <c r="D68" s="10"/>
      <c r="E68" s="16">
        <f>D53</f>
        <v>3.8</v>
      </c>
      <c r="F68" s="10" t="s">
        <v>35</v>
      </c>
    </row>
    <row r="69" spans="3:6" ht="25.15" customHeight="1" x14ac:dyDescent="0.15">
      <c r="C69" s="5" t="s">
        <v>33</v>
      </c>
      <c r="D69" s="10"/>
      <c r="E69" s="16">
        <f>D53*E67</f>
        <v>63.61743546339401</v>
      </c>
      <c r="F69" s="10" t="s">
        <v>29</v>
      </c>
    </row>
    <row r="70" spans="3:6" ht="25.15" customHeight="1" x14ac:dyDescent="0.15">
      <c r="C70" s="5" t="s">
        <v>34</v>
      </c>
      <c r="D70" s="10"/>
      <c r="E70" s="5">
        <v>60</v>
      </c>
      <c r="F70" s="10" t="s">
        <v>29</v>
      </c>
    </row>
    <row r="71" spans="3:6" ht="25.15" customHeight="1" x14ac:dyDescent="0.15">
      <c r="C71" s="5" t="s">
        <v>21</v>
      </c>
      <c r="D71" s="10"/>
      <c r="E71" s="17">
        <f>E70/E69</f>
        <v>0.94313767228992573</v>
      </c>
      <c r="F71" s="10" t="s">
        <v>23</v>
      </c>
    </row>
    <row r="73" spans="3:6" x14ac:dyDescent="0.15">
      <c r="C73" s="24" t="s">
        <v>64</v>
      </c>
      <c r="D73" s="24"/>
      <c r="E73" s="24"/>
    </row>
  </sheetData>
  <mergeCells count="5">
    <mergeCell ref="C46:H47"/>
    <mergeCell ref="C6:H11"/>
    <mergeCell ref="C25:H26"/>
    <mergeCell ref="C30:H35"/>
    <mergeCell ref="C65:D65"/>
  </mergeCells>
  <phoneticPr fontId="3" type="Hiragana"/>
  <pageMargins left="0.7" right="0.7" top="0.75" bottom="0.75" header="0.3" footer="0.3"/>
  <pageSetup paperSize="9" scale="81" fitToHeight="0" orientation="portrait"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規模決定根拠　様式例</vt:lpstr>
      <vt:lpstr>規模決定根拠（例トラクター）</vt:lpstr>
      <vt:lpstr>'規模決定根拠　様式例'!Print_Area</vt:lpstr>
      <vt:lpstr>'規模決定根拠（例トラクター）'!Print_Area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浩</dc:creator>
  <cp:lastModifiedBy>望月　風我</cp:lastModifiedBy>
  <cp:lastPrinted>2025-08-28T01:52:48Z</cp:lastPrinted>
  <dcterms:created xsi:type="dcterms:W3CDTF">2023-05-02T08:24:13Z</dcterms:created>
  <dcterms:modified xsi:type="dcterms:W3CDTF">2025-08-28T01:53:48Z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2023-06-08T09:00:10Z</vt:filetime>
  </property>
</Properties>
</file>