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00" windowHeight="9672" tabRatio="771" activeTab="3"/>
  </bookViews>
  <sheets>
    <sheet name="はじめに" sheetId="1" r:id="rId1"/>
    <sheet name="入力データ" sheetId="2" r:id="rId2"/>
    <sheet name="様式目次" sheetId="3" r:id="rId3"/>
    <sheet name="検査1号" sheetId="4" r:id="rId4"/>
    <sheet name="検査2号（１）" sheetId="5" r:id="rId5"/>
    <sheet name="検査２号（２）" sheetId="6" r:id="rId6"/>
    <sheet name="検査３号" sheetId="7" r:id="rId7"/>
    <sheet name="検査４号" sheetId="8" r:id="rId8"/>
    <sheet name="検査５号" sheetId="9" r:id="rId9"/>
    <sheet name="検査６号" sheetId="10" r:id="rId10"/>
    <sheet name="検査７号" sheetId="11" r:id="rId11"/>
    <sheet name="検査８号" sheetId="12" r:id="rId12"/>
    <sheet name="監督1号" sheetId="13" r:id="rId13"/>
    <sheet name="監督2号" sheetId="14" r:id="rId14"/>
    <sheet name="監督3号" sheetId="15" r:id="rId15"/>
    <sheet name="監督4号" sheetId="16" r:id="rId16"/>
    <sheet name="約款1号" sheetId="17" r:id="rId17"/>
    <sheet name="約款2号" sheetId="18" r:id="rId18"/>
    <sheet name="約款2号の2" sheetId="19" r:id="rId19"/>
    <sheet name="約款3号" sheetId="20" r:id="rId20"/>
  </sheets>
  <definedNames>
    <definedName name="_xlnm.Print_Area" localSheetId="12">'監督1号'!$A$1:$Z$82</definedName>
    <definedName name="_xlnm.Print_Area" localSheetId="13">'監督2号'!$A$1:$AB$122</definedName>
    <definedName name="_xlnm.Print_Area" localSheetId="15">'監督4号'!$A$1:$AE$49</definedName>
    <definedName name="_xlnm.Print_Area" localSheetId="3">'検査1号'!$A$1:$AB$40</definedName>
    <definedName name="_xlnm.Print_Area" localSheetId="4">'検査2号（１）'!$A$1:$AB$43</definedName>
    <definedName name="_xlnm.Print_Area" localSheetId="5">'検査２号（２）'!$A$1:$AB$43</definedName>
    <definedName name="_xlnm.Print_Area" localSheetId="6">'検査３号'!$A$1:$AB$41</definedName>
    <definedName name="_xlnm.Print_Area" localSheetId="8">'検査５号'!$A$1:$AB$43</definedName>
    <definedName name="_xlnm.Print_Area" localSheetId="9">'検査６号'!$A$1:$AB$43</definedName>
    <definedName name="_xlnm.Print_Area" localSheetId="10">'検査７号'!$A$1:$AB$41</definedName>
    <definedName name="_xlnm.Print_Area" localSheetId="11">'検査８号'!$A$1:$AB$42</definedName>
    <definedName name="_xlnm.Print_Area" localSheetId="1">'入力データ'!$A$2:$V$31</definedName>
    <definedName name="_xlnm.Print_Area" localSheetId="16">'約款1号'!$A$1:$R$46</definedName>
    <definedName name="_xlnm.Print_Area" localSheetId="17">'約款2号'!$A$1:$H$51</definedName>
    <definedName name="_xlnm.Print_Area" localSheetId="19">'約款3号'!$A$1:$K$56</definedName>
    <definedName name="_xlnm.Print_Area" localSheetId="2">'様式目次'!$A$1:$E$21</definedName>
  </definedNames>
  <calcPr fullCalcOnLoad="1"/>
</workbook>
</file>

<file path=xl/comments10.xml><?xml version="1.0" encoding="utf-8"?>
<comments xmlns="http://schemas.openxmlformats.org/spreadsheetml/2006/main">
  <authors>
    <author>U21318</author>
  </authors>
  <commentList>
    <comment ref="J11" authorId="0">
      <text>
        <r>
          <rPr>
            <sz val="11"/>
            <color indexed="10"/>
            <rFont val="ＭＳ Ｐゴシック"/>
            <family val="3"/>
          </rPr>
          <t xml:space="preserve">台帳番号を記入して下さい。
</t>
        </r>
      </text>
    </comment>
  </commentList>
</comments>
</file>

<file path=xl/comments11.xml><?xml version="1.0" encoding="utf-8"?>
<comments xmlns="http://schemas.openxmlformats.org/spreadsheetml/2006/main">
  <authors>
    <author>U21318</author>
  </authors>
  <commentList>
    <comment ref="J13" authorId="0">
      <text>
        <r>
          <rPr>
            <sz val="11"/>
            <color indexed="10"/>
            <rFont val="ＭＳ Ｐゴシック"/>
            <family val="3"/>
          </rPr>
          <t>台帳番号を記入して下さい。</t>
        </r>
        <r>
          <rPr>
            <sz val="9"/>
            <rFont val="ＭＳ Ｐゴシック"/>
            <family val="3"/>
          </rPr>
          <t xml:space="preserve">
</t>
        </r>
      </text>
    </comment>
  </commentList>
</comments>
</file>

<file path=xl/comments12.xml><?xml version="1.0" encoding="utf-8"?>
<comments xmlns="http://schemas.openxmlformats.org/spreadsheetml/2006/main">
  <authors>
    <author>U21318</author>
  </authors>
  <commentList>
    <comment ref="J12" authorId="0">
      <text>
        <r>
          <rPr>
            <sz val="11"/>
            <color indexed="10"/>
            <rFont val="ＭＳ Ｐゴシック"/>
            <family val="3"/>
          </rPr>
          <t>台帳番号を記入して下さい。</t>
        </r>
        <r>
          <rPr>
            <sz val="9"/>
            <rFont val="ＭＳ Ｐゴシック"/>
            <family val="3"/>
          </rPr>
          <t xml:space="preserve">
</t>
        </r>
      </text>
    </comment>
  </commentList>
</comments>
</file>

<file path=xl/comments4.xml><?xml version="1.0" encoding="utf-8"?>
<comments xmlns="http://schemas.openxmlformats.org/spreadsheetml/2006/main">
  <authors>
    <author>U21318</author>
  </authors>
  <commentList>
    <comment ref="J13" authorId="0">
      <text>
        <r>
          <rPr>
            <sz val="10"/>
            <color indexed="10"/>
            <rFont val="ＭＳ Ｐゴシック"/>
            <family val="3"/>
          </rPr>
          <t xml:space="preserve">
台帳番号を記入して下さい。</t>
        </r>
      </text>
    </comment>
  </commentList>
</comments>
</file>

<file path=xl/comments5.xml><?xml version="1.0" encoding="utf-8"?>
<comments xmlns="http://schemas.openxmlformats.org/spreadsheetml/2006/main">
  <authors>
    <author>U21318</author>
  </authors>
  <commentList>
    <comment ref="J13" authorId="0">
      <text>
        <r>
          <rPr>
            <sz val="9"/>
            <rFont val="ＭＳ Ｐゴシック"/>
            <family val="3"/>
          </rPr>
          <t xml:space="preserve">
</t>
        </r>
        <r>
          <rPr>
            <sz val="11"/>
            <color indexed="10"/>
            <rFont val="ＭＳ Ｐゴシック"/>
            <family val="3"/>
          </rPr>
          <t>台帳番号を記入して下さい。</t>
        </r>
      </text>
    </comment>
  </commentList>
</comments>
</file>

<file path=xl/comments6.xml><?xml version="1.0" encoding="utf-8"?>
<comments xmlns="http://schemas.openxmlformats.org/spreadsheetml/2006/main">
  <authors>
    <author>U21318</author>
  </authors>
  <commentList>
    <comment ref="J13" authorId="0">
      <text>
        <r>
          <rPr>
            <sz val="9"/>
            <rFont val="ＭＳ Ｐゴシック"/>
            <family val="3"/>
          </rPr>
          <t xml:space="preserve">
</t>
        </r>
        <r>
          <rPr>
            <sz val="11"/>
            <color indexed="10"/>
            <rFont val="ＭＳ Ｐゴシック"/>
            <family val="3"/>
          </rPr>
          <t>台帳番号を記入して下さい。</t>
        </r>
        <r>
          <rPr>
            <sz val="9"/>
            <rFont val="ＭＳ Ｐゴシック"/>
            <family val="3"/>
          </rPr>
          <t xml:space="preserve">
</t>
        </r>
      </text>
    </comment>
  </commentList>
</comments>
</file>

<file path=xl/comments7.xml><?xml version="1.0" encoding="utf-8"?>
<comments xmlns="http://schemas.openxmlformats.org/spreadsheetml/2006/main">
  <authors>
    <author>U21318</author>
  </authors>
  <commentList>
    <comment ref="J11" authorId="0">
      <text>
        <r>
          <rPr>
            <sz val="11"/>
            <color indexed="10"/>
            <rFont val="ＭＳ Ｐゴシック"/>
            <family val="3"/>
          </rPr>
          <t>台帳番号を記入して下さい。</t>
        </r>
        <r>
          <rPr>
            <sz val="9"/>
            <rFont val="ＭＳ Ｐゴシック"/>
            <family val="3"/>
          </rPr>
          <t xml:space="preserve">
</t>
        </r>
      </text>
    </comment>
  </commentList>
</comments>
</file>

<file path=xl/comments8.xml><?xml version="1.0" encoding="utf-8"?>
<comments xmlns="http://schemas.openxmlformats.org/spreadsheetml/2006/main">
  <authors>
    <author>U21318</author>
  </authors>
  <commentList>
    <comment ref="J13" authorId="0">
      <text>
        <r>
          <rPr>
            <sz val="11"/>
            <color indexed="10"/>
            <rFont val="ＭＳ Ｐゴシック"/>
            <family val="3"/>
          </rPr>
          <t>台帳番号を記入して下さい。</t>
        </r>
        <r>
          <rPr>
            <sz val="9"/>
            <rFont val="ＭＳ Ｐゴシック"/>
            <family val="3"/>
          </rPr>
          <t xml:space="preserve">
</t>
        </r>
      </text>
    </comment>
  </commentList>
</comments>
</file>

<file path=xl/comments9.xml><?xml version="1.0" encoding="utf-8"?>
<comments xmlns="http://schemas.openxmlformats.org/spreadsheetml/2006/main">
  <authors>
    <author>U21318</author>
  </authors>
  <commentList>
    <comment ref="J11" authorId="0">
      <text>
        <r>
          <rPr>
            <sz val="11"/>
            <color indexed="10"/>
            <rFont val="ＭＳ Ｐゴシック"/>
            <family val="3"/>
          </rPr>
          <t>台帳番号を記入して下さい。</t>
        </r>
        <r>
          <rPr>
            <sz val="9"/>
            <rFont val="ＭＳ Ｐゴシック"/>
            <family val="3"/>
          </rPr>
          <t xml:space="preserve">
</t>
        </r>
      </text>
    </comment>
  </commentList>
</comments>
</file>

<file path=xl/sharedStrings.xml><?xml version="1.0" encoding="utf-8"?>
<sst xmlns="http://schemas.openxmlformats.org/spreadsheetml/2006/main" count="659" uniqueCount="316">
  <si>
    <t>様式番号</t>
  </si>
  <si>
    <t>様式名称</t>
  </si>
  <si>
    <t>備　　考</t>
  </si>
  <si>
    <t>種別</t>
  </si>
  <si>
    <t>第1号様式</t>
  </si>
  <si>
    <t>第2号様式</t>
  </si>
  <si>
    <t>第3号様式</t>
  </si>
  <si>
    <t>第4号様式</t>
  </si>
  <si>
    <t>第5号様式</t>
  </si>
  <si>
    <t>第2号様式の2</t>
  </si>
  <si>
    <t>業務委託実施計画表</t>
  </si>
  <si>
    <t>業務代理人等通知書</t>
  </si>
  <si>
    <t>経歴書</t>
  </si>
  <si>
    <t>業務委託完了報告書</t>
  </si>
  <si>
    <t>前払金請求書</t>
  </si>
  <si>
    <t>請求書</t>
  </si>
  <si>
    <t>富士宮市建設関連業務委託　様式</t>
  </si>
  <si>
    <t>契約約款　関係</t>
  </si>
  <si>
    <t>監督要領関係</t>
  </si>
  <si>
    <t>監督員通知書</t>
  </si>
  <si>
    <t>指示 承諾 協議 提出 報告書</t>
  </si>
  <si>
    <t>契約後7日以内</t>
  </si>
  <si>
    <t>変更の場合は変更と表示</t>
  </si>
  <si>
    <t>業務代理人、主任技術者共</t>
  </si>
  <si>
    <t>検査要領関係</t>
  </si>
  <si>
    <t>委託業務検査復命書</t>
  </si>
  <si>
    <t>委託業務検査結果通知書</t>
  </si>
  <si>
    <t>委託業務検査合格通知書</t>
  </si>
  <si>
    <t>委託業務既済部分検査結果復命書</t>
  </si>
  <si>
    <t>委託業務既済部分検査結果通知書</t>
  </si>
  <si>
    <t>委託業務既済部分検査合格通知書</t>
  </si>
  <si>
    <t>委託業務中間検査復命書</t>
  </si>
  <si>
    <t>委託業務修補命令書</t>
  </si>
  <si>
    <t>決済区分　200万円未満－課長
　　　　　200万円以上－部長</t>
  </si>
  <si>
    <t>担当課長→出納室長</t>
  </si>
  <si>
    <t>担当課</t>
  </si>
  <si>
    <t>第１号様式（第２条関係）</t>
  </si>
  <si>
    <t xml:space="preserve">    業 務 委 託 実 施 計 画 表</t>
  </si>
  <si>
    <t>業務名</t>
  </si>
  <si>
    <t>業務場所</t>
  </si>
  <si>
    <t>富士宮市</t>
  </si>
  <si>
    <t>地内</t>
  </si>
  <si>
    <t>委託期間</t>
  </si>
  <si>
    <t>　　　　　年　　　月　　　日から</t>
  </si>
  <si>
    <t>　　　　　年　　　月　　　日まで</t>
  </si>
  <si>
    <t>工　　　　　種</t>
  </si>
  <si>
    <t>設　計</t>
  </si>
  <si>
    <t>月</t>
  </si>
  <si>
    <t>数　量</t>
  </si>
  <si>
    <t xml:space="preserve">    10    20    30    10    20    30    10    20    30    10    20  30</t>
  </si>
  <si>
    <t>　　上記のとおり実施したく計画表を提出します。</t>
  </si>
  <si>
    <t>　　　　　　　　　　年　　　月　　　日</t>
  </si>
  <si>
    <t>　　　富士宮市長　あて</t>
  </si>
  <si>
    <t>住所</t>
  </si>
  <si>
    <t>商号</t>
  </si>
  <si>
    <t>氏名</t>
  </si>
  <si>
    <t>第２号様式の１（第６条関係）</t>
  </si>
  <si>
    <t>業  務  代  理  人  等  通  知  書</t>
  </si>
  <si>
    <t>業務名</t>
  </si>
  <si>
    <t>契約年月日</t>
  </si>
  <si>
    <t>　　　　　　　　年　　　月　　　日</t>
  </si>
  <si>
    <t>業務代理人等の氏名</t>
  </si>
  <si>
    <t>職</t>
  </si>
  <si>
    <t>氏　　　　　名</t>
  </si>
  <si>
    <t>経歴等</t>
  </si>
  <si>
    <t>業 務 代 理 人</t>
  </si>
  <si>
    <t>別紙のとおり</t>
  </si>
  <si>
    <t>主 任 技 術 者</t>
  </si>
  <si>
    <t>〃</t>
  </si>
  <si>
    <t>　上記のとおり業務代理人等を定めたので、富士宮市建設関連業務委託契約約款</t>
  </si>
  <si>
    <t>第６条第１項の規定に基づき通知します。</t>
  </si>
  <si>
    <t>　　　　　　　年　　　月　　　日</t>
  </si>
  <si>
    <t>　　富士宮市長  あて</t>
  </si>
  <si>
    <t>　　　　住        所</t>
  </si>
  <si>
    <t>　　　　氏        名</t>
  </si>
  <si>
    <t>第２号様式の２（第６条関係）</t>
  </si>
  <si>
    <t>経　　　歴　　　書</t>
  </si>
  <si>
    <t>氏名及び生年月日</t>
  </si>
  <si>
    <t>（　　　年　　　月　　　日生）</t>
  </si>
  <si>
    <t>現住所</t>
  </si>
  <si>
    <t>最終学歴</t>
  </si>
  <si>
    <t>　　　　年　　　月　　　日卒業</t>
  </si>
  <si>
    <t>取得資格等</t>
  </si>
  <si>
    <t>（以下列記）</t>
  </si>
  <si>
    <t>　　　　年　　　月　　　日取得</t>
  </si>
  <si>
    <t>職歴</t>
  </si>
  <si>
    <t>　　　　年　　　月　　　日</t>
  </si>
  <si>
    <t>上記のとおり相違ありません。</t>
  </si>
  <si>
    <t>　　 　　年　　　月　　　日</t>
  </si>
  <si>
    <t>（注）職歴については、担当した業務職歴を記入すること。</t>
  </si>
  <si>
    <t>第３号様式（第12条関係）</t>
  </si>
  <si>
    <t>業 務 委 託 完 了 報 告 書</t>
  </si>
  <si>
    <t>富士宮市</t>
  </si>
  <si>
    <t>業務委託料</t>
  </si>
  <si>
    <t>￥</t>
  </si>
  <si>
    <t>（消費税を含む）</t>
  </si>
  <si>
    <t>　　　　　年　　月　　日</t>
  </si>
  <si>
    <t>　　　　　年　　月　　日から</t>
  </si>
  <si>
    <t>　　　　　年　　月　　日まで</t>
  </si>
  <si>
    <t>完了年月日</t>
  </si>
  <si>
    <t>上記のとおり業務委託を完了したので関係図書を添えて報告します。</t>
  </si>
  <si>
    <t>　　　　　　　年　　月　　日</t>
  </si>
  <si>
    <t>　</t>
  </si>
  <si>
    <t>　富士宮市長　あて</t>
  </si>
  <si>
    <t>住　　　所</t>
  </si>
  <si>
    <t>商　　　号</t>
  </si>
  <si>
    <t>氏　　　名</t>
  </si>
  <si>
    <t>年月日</t>
  </si>
  <si>
    <t>監 督 員 通 知 書</t>
  </si>
  <si>
    <t>２　契約年月日</t>
  </si>
  <si>
    <t>３　監督員の職氏名</t>
  </si>
  <si>
    <t>主任監督員</t>
  </si>
  <si>
    <t>担当監督員</t>
  </si>
  <si>
    <t>住　所</t>
  </si>
  <si>
    <t>商　号</t>
  </si>
  <si>
    <t>氏　名</t>
  </si>
  <si>
    <t>様</t>
  </si>
  <si>
    <t>　</t>
  </si>
  <si>
    <t>発注者</t>
  </si>
  <si>
    <t>決裁</t>
  </si>
  <si>
    <t>決裁済</t>
  </si>
  <si>
    <t>起　案</t>
  </si>
  <si>
    <t>事　　 務　　 連　 　絡</t>
  </si>
  <si>
    <t>富士宮市</t>
  </si>
  <si>
    <t>・</t>
  </si>
  <si>
    <t>所属・氏名</t>
  </si>
  <si>
    <t>着手</t>
  </si>
  <si>
    <t>受理年月日</t>
  </si>
  <si>
    <t>　　年　　月　　日</t>
  </si>
  <si>
    <t>検査年月日</t>
  </si>
  <si>
    <t>検査の結果</t>
  </si>
  <si>
    <t>上記のとおり検査結果を復命します。</t>
  </si>
  <si>
    <t>検査員</t>
  </si>
  <si>
    <t>行政課長</t>
  </si>
  <si>
    <t>先に完成届出のあった下記工事を検査した結果について通知します。</t>
  </si>
  <si>
    <t>検査員氏名</t>
  </si>
  <si>
    <t>摘　　要</t>
  </si>
  <si>
    <t>出納室長</t>
  </si>
  <si>
    <t>富　　第</t>
  </si>
  <si>
    <t>号</t>
  </si>
  <si>
    <t>出　納　室　長</t>
  </si>
  <si>
    <t>既 済 部 分 検 査 結 果 通 知 書</t>
  </si>
  <si>
    <t>富   第</t>
  </si>
  <si>
    <t xml:space="preserve"> 　　年　　月　　日</t>
  </si>
  <si>
    <t>中　間</t>
  </si>
  <si>
    <t>検 査 復 命 書 （第　　回）</t>
  </si>
  <si>
    <t>検 査 内 容</t>
  </si>
  <si>
    <t>上記検査により確認しました。</t>
  </si>
  <si>
    <t>富  第</t>
  </si>
  <si>
    <t>修　補　命　令　書</t>
  </si>
  <si>
    <t>検　　査　　員</t>
  </si>
  <si>
    <t>修補完了期日</t>
  </si>
  <si>
    <t>修補事項</t>
  </si>
  <si>
    <t>　上記のとおり監督員を定めたので、富士宮市建設関連業務委託契約約款第５条第1項の規定に基づき通知します。</t>
  </si>
  <si>
    <t>１　業　　務　　名</t>
  </si>
  <si>
    <t>業　務　名</t>
  </si>
  <si>
    <t>受託者</t>
  </si>
  <si>
    <t>業務委託料</t>
  </si>
  <si>
    <t>委 託 期 間</t>
  </si>
  <si>
    <t>指示・承諾・協議・提出・報告書</t>
  </si>
  <si>
    <t>　　下記のように、指示、承諾、協議、提出、報告　する。願いたい。</t>
  </si>
  <si>
    <t>　　　　　　　　　　　　　　　　　　　　　　　　　　　　　　　　　　　　　　　　氏名</t>
  </si>
  <si>
    <t>　　　　　　　　　　　　　　　　　　　　　　　　　　　　　　　　　　　　　　</t>
  </si>
  <si>
    <t>監督員　所属</t>
  </si>
  <si>
    <t>　　　上記について、承諾する。受理する。</t>
  </si>
  <si>
    <t>起案日</t>
  </si>
  <si>
    <t>決裁日</t>
  </si>
  <si>
    <t>注：　１.　不要な文字は、字消しして使用する。</t>
  </si>
  <si>
    <t>第２号様式【担当課用】</t>
  </si>
  <si>
    <t>　　　　　　　　　　　　　　　　　　　　　　　　　　　　　　　　　　　　　　　　業務代理人氏名</t>
  </si>
  <si>
    <t>第１号様式</t>
  </si>
  <si>
    <t>評　価</t>
  </si>
  <si>
    <t>完　 了 　届</t>
  </si>
  <si>
    <t>先に完了届出のあった下記業務委託を検査した結果について通知します。</t>
  </si>
  <si>
    <t>業務委託検査復命書</t>
  </si>
  <si>
    <t>業務委託完了検査結果通知書</t>
  </si>
  <si>
    <t>　　　　　　課 長</t>
  </si>
  <si>
    <t>第２号様式</t>
  </si>
  <si>
    <t>業務委託完了検査合格通知書</t>
  </si>
  <si>
    <t>第５号様式</t>
  </si>
  <si>
    <t>下記に基づき別紙業務委託完了検査合格通知書を送付してよろしいか</t>
  </si>
  <si>
    <t>下記に基づき別紙業務委託既済部分検査合格通知書を送付してよろしいか</t>
  </si>
  <si>
    <t>業務委託既済部分検査復命書</t>
  </si>
  <si>
    <t>業務委託既済部分検査結果通知書</t>
  </si>
  <si>
    <t>　　　　　　　課 長</t>
  </si>
  <si>
    <t>下記業務委託を検査した結果について通知します。</t>
  </si>
  <si>
    <t>評　　価</t>
  </si>
  <si>
    <t>第６号様式</t>
  </si>
  <si>
    <t>既済部分に相応
する業務委託料</t>
  </si>
  <si>
    <t>既済部分に相応
する請負代金額</t>
  </si>
  <si>
    <t>検 査 場 所</t>
  </si>
  <si>
    <t>業務代理人
主任技術者</t>
  </si>
  <si>
    <t>完了</t>
  </si>
  <si>
    <r>
      <t>　</t>
    </r>
    <r>
      <rPr>
        <sz val="12"/>
        <rFont val="ＭＳ Ｐ明朝"/>
        <family val="1"/>
      </rPr>
      <t xml:space="preserve">下記業務委託は検査の結果、合格しなかったので、富士宮市建設関連業務委託検査要領第６条に基づき修補を命じます。
</t>
    </r>
  </si>
  <si>
    <t>起案日</t>
  </si>
  <si>
    <t>第4号様式</t>
  </si>
  <si>
    <t>履行期間延長請求書</t>
  </si>
  <si>
    <t>業　　務　　名</t>
  </si>
  <si>
    <t>業  務  場  所</t>
  </si>
  <si>
    <t>業 務 委 託 料</t>
  </si>
  <si>
    <t>￥</t>
  </si>
  <si>
    <t>契 約 年 月 日</t>
  </si>
  <si>
    <t>履　行　期　間</t>
  </si>
  <si>
    <t>変更完了年月日</t>
  </si>
  <si>
    <t>履行期間延長の理由</t>
  </si>
  <si>
    <t>上記のとおり履行期間の延長を請求します。</t>
  </si>
  <si>
    <t>年　　月　　　日</t>
  </si>
  <si>
    <t>富士宮市長　　　あて</t>
  </si>
  <si>
    <t>第４号様式</t>
  </si>
  <si>
    <t>履行期間延長請求書</t>
  </si>
  <si>
    <t>番　　　号</t>
  </si>
  <si>
    <t>入札
番号</t>
  </si>
  <si>
    <t>平成　　年度○○課　業務委託台帳</t>
  </si>
  <si>
    <t>業務
委託料</t>
  </si>
  <si>
    <t>担当
監督員</t>
  </si>
  <si>
    <t>主任
監督員</t>
  </si>
  <si>
    <t>検査員</t>
  </si>
  <si>
    <t>着手日</t>
  </si>
  <si>
    <t>完了日</t>
  </si>
  <si>
    <t>完了届
受理年月日</t>
  </si>
  <si>
    <t>完了
年月日</t>
  </si>
  <si>
    <t>検査
年月日</t>
  </si>
  <si>
    <t>検査結果</t>
  </si>
  <si>
    <t>評価</t>
  </si>
  <si>
    <t>検査復命
年月日</t>
  </si>
  <si>
    <t>合格通知
文書番号</t>
  </si>
  <si>
    <t>都委第2号</t>
  </si>
  <si>
    <t>第10030号</t>
  </si>
  <si>
    <t>平成○○年度○○測量業務委託</t>
  </si>
  <si>
    <t>平成○○年度○○設計業務委託</t>
  </si>
  <si>
    <t>業務
箇所</t>
  </si>
  <si>
    <t>大岩</t>
  </si>
  <si>
    <t>小泉</t>
  </si>
  <si>
    <t>富士宮市弓沢町110</t>
  </si>
  <si>
    <t>富士宮市弓沢町120</t>
  </si>
  <si>
    <t>㈲富士宮清掃</t>
  </si>
  <si>
    <t>㈱富士宮設計</t>
  </si>
  <si>
    <t>宮　四郎</t>
  </si>
  <si>
    <t>宮　五郎</t>
  </si>
  <si>
    <t>役所三郎</t>
  </si>
  <si>
    <t>役所四郎</t>
  </si>
  <si>
    <t>小室一郎</t>
  </si>
  <si>
    <t>合格</t>
  </si>
  <si>
    <t>修補</t>
  </si>
  <si>
    <t>良</t>
  </si>
  <si>
    <t>優</t>
  </si>
  <si>
    <t>○○課</t>
  </si>
  <si>
    <t>～</t>
  </si>
  <si>
    <t>・</t>
  </si>
  <si>
    <t>検査通知
年月日</t>
  </si>
  <si>
    <t>事　 務　　連　　絡</t>
  </si>
  <si>
    <t>事　務  連　絡</t>
  </si>
  <si>
    <t>業務委託完了検査結果通知書</t>
  </si>
  <si>
    <t>台帳番号</t>
  </si>
  <si>
    <t>入札番号</t>
  </si>
  <si>
    <t>既済部分</t>
  </si>
  <si>
    <t>既済部分完了届</t>
  </si>
  <si>
    <t>業務代理人</t>
  </si>
  <si>
    <t>主任技術者</t>
  </si>
  <si>
    <t>代表取締役　富士宮二郎</t>
  </si>
  <si>
    <t>代表取締役　富士宮三郎</t>
  </si>
  <si>
    <t>課</t>
  </si>
  <si>
    <t>課 長</t>
  </si>
  <si>
    <t>検査員氏名</t>
  </si>
  <si>
    <t>IF($J$11=0,"",VLOOKUP($J$11,台帳データ!$A$4:$V$50,16,TRUE))</t>
  </si>
  <si>
    <t>IF($J$13=0," ",(VLOOKUP($J$13,台帳データ!$A$4:$V$50,16,TRUE)))</t>
  </si>
  <si>
    <t>富士宮市長　</t>
  </si>
  <si>
    <t>小室直義</t>
  </si>
  <si>
    <t>　小室直義</t>
  </si>
  <si>
    <t>部長</t>
  </si>
  <si>
    <t>課長</t>
  </si>
  <si>
    <t>主任監督員</t>
  </si>
  <si>
    <t>担当監督員</t>
  </si>
  <si>
    <t>台帳
番号</t>
  </si>
  <si>
    <t>入力に当たって</t>
  </si>
  <si>
    <t>はじめに</t>
  </si>
  <si>
    <t>FJSV0016-2の各課ホルダーに保存しておいて課員が各々ショートカットを作成して</t>
  </si>
  <si>
    <r>
      <t>利用することを想定していますので、「</t>
    </r>
    <r>
      <rPr>
        <b/>
        <sz val="11"/>
        <rFont val="ＭＳ Ｐゴシック"/>
        <family val="3"/>
      </rPr>
      <t>入力データ」</t>
    </r>
    <r>
      <rPr>
        <sz val="11"/>
        <rFont val="ＭＳ Ｐゴシック"/>
        <family val="3"/>
      </rPr>
      <t>シートで予算執行内容を設ける</t>
    </r>
  </si>
  <si>
    <t>などの改良して、業務台帳として利用してください。</t>
  </si>
  <si>
    <t>作業手順</t>
  </si>
  <si>
    <r>
      <t>①担当監督員（or庶務担当）が「</t>
    </r>
    <r>
      <rPr>
        <b/>
        <sz val="11"/>
        <rFont val="ＭＳ Ｐゴシック"/>
        <family val="3"/>
      </rPr>
      <t>入力データ」</t>
    </r>
    <r>
      <rPr>
        <sz val="11"/>
        <rFont val="ＭＳ Ｐゴシック"/>
        <family val="3"/>
      </rPr>
      <t>シートにデータを入力。</t>
    </r>
  </si>
  <si>
    <t>②業務委託検査員（担当課長）が「入力データ」シートに検査結果と評価を入力し</t>
  </si>
  <si>
    <t>　検査結果復命書を印刷し、回覧する。</t>
  </si>
  <si>
    <t>③回覧後、担当者が結果通知書など、必要書類を印刷。</t>
  </si>
  <si>
    <t>○はデータが連動している様式。</t>
  </si>
  <si>
    <t>担当課長→行政課長、出納室長</t>
  </si>
  <si>
    <t>第３号様式</t>
  </si>
  <si>
    <t>第７号様式</t>
  </si>
  <si>
    <t>第８号様式</t>
  </si>
  <si>
    <t>第２号様式</t>
  </si>
  <si>
    <t>第３号様式</t>
  </si>
  <si>
    <t>市長→受注者</t>
  </si>
  <si>
    <t>受　注　者</t>
  </si>
  <si>
    <t>受注者</t>
  </si>
  <si>
    <t>第２号様式【受注者控用】</t>
  </si>
  <si>
    <t>第２号様式【受注者提出用】</t>
  </si>
  <si>
    <t>第３号様式【受注者用】</t>
  </si>
  <si>
    <t>受注者名称</t>
  </si>
  <si>
    <t>　　　　　　　受注者</t>
  </si>
  <si>
    <t>受注者　商        号</t>
  </si>
  <si>
    <t xml:space="preserve"> 受注者</t>
  </si>
  <si>
    <t>富士宮市長 　</t>
  </si>
  <si>
    <t>先に完成届出のあった下記業務委託を検査した結果について通知します。</t>
  </si>
  <si>
    <t>市長→受注者</t>
  </si>
  <si>
    <t>市長→受注者</t>
  </si>
  <si>
    <t>市→受注者</t>
  </si>
  <si>
    <t>受注者→市</t>
  </si>
  <si>
    <t>着手　　　　令和　　年　　月　　日</t>
  </si>
  <si>
    <t>完成　　　　令和　　年　　月　　日</t>
  </si>
  <si>
    <t>　　　　　　　　　　　　　　　　　　　　　　　　　　　　令和　　年　　月　　　日</t>
  </si>
  <si>
    <t>令和　　年　　月　　　日</t>
  </si>
  <si>
    <t>担当者氏名</t>
  </si>
  <si>
    <t>連　 絡　 先</t>
  </si>
  <si>
    <t>　　　　　 担当者氏名</t>
  </si>
  <si>
    <t>　　　　　 連　 絡　 先</t>
  </si>
  <si>
    <t>連   絡   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</si>
</sst>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mmm\-yyyy"/>
    <numFmt numFmtId="179" formatCode="[$-411]ggge&quot;年&quot;m&quot;月&quot;d&quot;日&quot;;@"/>
  </numFmts>
  <fonts count="82">
    <font>
      <sz val="11"/>
      <name val="ＭＳ Ｐゴシック"/>
      <family val="3"/>
    </font>
    <font>
      <sz val="6"/>
      <name val="ＭＳ Ｐゴシック"/>
      <family val="3"/>
    </font>
    <font>
      <sz val="11"/>
      <name val="ＭＳ 明朝"/>
      <family val="1"/>
    </font>
    <font>
      <sz val="9"/>
      <name val="ＭＳ 明朝"/>
      <family val="1"/>
    </font>
    <font>
      <sz val="16"/>
      <name val="ＭＳ 明朝"/>
      <family val="1"/>
    </font>
    <font>
      <sz val="7.5"/>
      <name val="ＭＳ 明朝"/>
      <family val="1"/>
    </font>
    <font>
      <sz val="12"/>
      <name val="ＭＳ 明朝"/>
      <family val="1"/>
    </font>
    <font>
      <sz val="10"/>
      <name val="ＭＳ Ｐ明朝"/>
      <family val="1"/>
    </font>
    <font>
      <sz val="11"/>
      <name val="ＭＳ Ｐ明朝"/>
      <family val="1"/>
    </font>
    <font>
      <b/>
      <sz val="16"/>
      <name val="ＭＳ Ｐ明朝"/>
      <family val="1"/>
    </font>
    <font>
      <sz val="9"/>
      <name val="ＭＳ Ｐ明朝"/>
      <family val="1"/>
    </font>
    <font>
      <sz val="12"/>
      <name val="ＭＳ Ｐ明朝"/>
      <family val="1"/>
    </font>
    <font>
      <b/>
      <sz val="12"/>
      <name val="ＭＳ Ｐ明朝"/>
      <family val="1"/>
    </font>
    <font>
      <b/>
      <sz val="14"/>
      <name val="ＭＳ Ｐ明朝"/>
      <family val="1"/>
    </font>
    <font>
      <sz val="14"/>
      <name val="ＭＳ Ｐ明朝"/>
      <family val="1"/>
    </font>
    <font>
      <sz val="8"/>
      <name val="ＭＳ Ｐ明朝"/>
      <family val="1"/>
    </font>
    <font>
      <sz val="11"/>
      <color indexed="10"/>
      <name val="ＭＳ Ｐ明朝"/>
      <family val="1"/>
    </font>
    <font>
      <b/>
      <sz val="18"/>
      <name val="ＭＳ Ｐ明朝"/>
      <family val="1"/>
    </font>
    <font>
      <b/>
      <sz val="16"/>
      <name val="ＭＳ 明朝"/>
      <family val="1"/>
    </font>
    <font>
      <b/>
      <i/>
      <sz val="12"/>
      <name val="ＭＳ 明朝"/>
      <family val="1"/>
    </font>
    <font>
      <b/>
      <sz val="14"/>
      <name val="ＭＳ Ｐゴシック"/>
      <family val="3"/>
    </font>
    <font>
      <sz val="9"/>
      <name val="ＭＳ Ｐゴシック"/>
      <family val="3"/>
    </font>
    <font>
      <sz val="12"/>
      <name val="ＭＳ Ｐゴシック"/>
      <family val="3"/>
    </font>
    <font>
      <sz val="12"/>
      <color indexed="10"/>
      <name val="ＭＳ Ｐ明朝"/>
      <family val="1"/>
    </font>
    <font>
      <sz val="11"/>
      <color indexed="10"/>
      <name val="ＭＳ Ｐゴシック"/>
      <family val="3"/>
    </font>
    <font>
      <sz val="10"/>
      <color indexed="10"/>
      <name val="ＭＳ Ｐゴシック"/>
      <family val="3"/>
    </font>
    <font>
      <b/>
      <sz val="11"/>
      <name val="ＭＳ Ｐゴシック"/>
      <family val="3"/>
    </font>
    <font>
      <b/>
      <sz val="20"/>
      <name val="ＭＳ Ｐゴシック"/>
      <family val="3"/>
    </font>
    <font>
      <b/>
      <sz val="12"/>
      <color indexed="10"/>
      <name val="ＭＳ Ｐゴシック"/>
      <family val="3"/>
    </font>
    <font>
      <b/>
      <sz val="14"/>
      <name val="ＭＳ 明朝"/>
      <family val="1"/>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color indexed="10"/>
      <name val="ＭＳ Ｐ明朝"/>
      <family val="1"/>
    </font>
    <font>
      <strike/>
      <sz val="11"/>
      <color indexed="10"/>
      <name val="ＭＳ 明朝"/>
      <family val="1"/>
    </font>
    <font>
      <strike/>
      <sz val="12"/>
      <color indexed="10"/>
      <name val="ＭＳ Ｐ明朝"/>
      <family val="1"/>
    </font>
    <font>
      <sz val="11"/>
      <color indexed="10"/>
      <name val="ＭＳ 明朝"/>
      <family val="1"/>
    </font>
    <font>
      <sz val="11"/>
      <color indexed="8"/>
      <name val="ＭＳ 明朝"/>
      <family val="1"/>
    </font>
    <font>
      <strike/>
      <sz val="11"/>
      <color indexed="10"/>
      <name val="ＭＳ Ｐ明朝"/>
      <family val="1"/>
    </font>
    <font>
      <b/>
      <sz val="11"/>
      <color indexed="10"/>
      <name val="ＭＳ Ｐゴシック"/>
      <family val="3"/>
    </font>
    <font>
      <b/>
      <sz val="14"/>
      <color indexed="8"/>
      <name val="ＭＳ Ｐゴシック"/>
      <family val="3"/>
    </font>
    <font>
      <b/>
      <sz val="12"/>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8"/>
      <color rgb="FFFF0000"/>
      <name val="ＭＳ Ｐ明朝"/>
      <family val="1"/>
    </font>
    <font>
      <strike/>
      <sz val="11"/>
      <color rgb="FFFF0000"/>
      <name val="ＭＳ 明朝"/>
      <family val="1"/>
    </font>
    <font>
      <sz val="11"/>
      <color rgb="FFFF0000"/>
      <name val="ＭＳ Ｐ明朝"/>
      <family val="1"/>
    </font>
    <font>
      <strike/>
      <sz val="12"/>
      <color rgb="FFFF0000"/>
      <name val="ＭＳ Ｐ明朝"/>
      <family val="1"/>
    </font>
    <font>
      <sz val="11"/>
      <color rgb="FFFF0000"/>
      <name val="ＭＳ 明朝"/>
      <family val="1"/>
    </font>
    <font>
      <sz val="11"/>
      <color theme="1"/>
      <name val="ＭＳ 明朝"/>
      <family val="1"/>
    </font>
    <font>
      <strike/>
      <sz val="11"/>
      <color rgb="FFFF0000"/>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double"/>
      <bottom style="thin"/>
    </border>
    <border>
      <left style="medium"/>
      <right style="thin"/>
      <top style="double"/>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493">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5" borderId="11" xfId="0" applyFont="1" applyFill="1" applyBorder="1" applyAlignment="1">
      <alignment vertical="center"/>
    </xf>
    <xf numFmtId="0" fontId="2" fillId="36" borderId="14"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5" borderId="17" xfId="0" applyFont="1" applyFill="1" applyBorder="1" applyAlignment="1">
      <alignment vertical="center"/>
    </xf>
    <xf numFmtId="0" fontId="3"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xf>
    <xf numFmtId="0" fontId="2" fillId="0" borderId="0" xfId="0" applyFont="1" applyBorder="1" applyAlignment="1">
      <alignment vertical="center"/>
    </xf>
    <xf numFmtId="0" fontId="2" fillId="0" borderId="0" xfId="0" applyFont="1" applyBorder="1" applyAlignment="1">
      <alignment horizontal="left"/>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top"/>
    </xf>
    <xf numFmtId="0" fontId="2" fillId="0" borderId="25"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distributed"/>
    </xf>
    <xf numFmtId="0" fontId="2" fillId="0" borderId="0" xfId="0" applyFont="1" applyAlignment="1">
      <alignment horizontal="distributed"/>
    </xf>
    <xf numFmtId="0" fontId="3" fillId="0" borderId="0" xfId="0" applyFont="1" applyBorder="1" applyAlignment="1">
      <alignment horizontal="distributed"/>
    </xf>
    <xf numFmtId="0" fontId="2" fillId="0" borderId="0" xfId="0" applyFont="1" applyBorder="1" applyAlignment="1">
      <alignment horizontal="right"/>
    </xf>
    <xf numFmtId="49" fontId="2" fillId="0" borderId="0" xfId="0" applyNumberFormat="1" applyFont="1" applyBorder="1" applyAlignment="1">
      <alignment vertical="center"/>
    </xf>
    <xf numFmtId="0" fontId="2" fillId="0" borderId="0" xfId="0" applyFont="1" applyAlignment="1">
      <alignment horizontal="distributed" wrapText="1"/>
    </xf>
    <xf numFmtId="0" fontId="2" fillId="0" borderId="27" xfId="0" applyFont="1" applyBorder="1" applyAlignment="1">
      <alignment horizontal="right"/>
    </xf>
    <xf numFmtId="0" fontId="2" fillId="0" borderId="0" xfId="0" applyFont="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7" fillId="0" borderId="29" xfId="0" applyFont="1" applyFill="1" applyBorder="1" applyAlignment="1">
      <alignment horizontal="left"/>
    </xf>
    <xf numFmtId="0" fontId="7" fillId="0" borderId="30" xfId="0" applyFont="1" applyFill="1" applyBorder="1" applyAlignment="1">
      <alignment horizontal="left"/>
    </xf>
    <xf numFmtId="0" fontId="7" fillId="0" borderId="31" xfId="0" applyFont="1" applyFill="1" applyBorder="1" applyAlignment="1">
      <alignment horizontal="left"/>
    </xf>
    <xf numFmtId="0" fontId="7" fillId="0" borderId="32" xfId="0" applyFont="1" applyFill="1" applyBorder="1" applyAlignment="1">
      <alignment horizontal="left"/>
    </xf>
    <xf numFmtId="0" fontId="7" fillId="0" borderId="0" xfId="0" applyFont="1" applyFill="1" applyBorder="1" applyAlignment="1">
      <alignment horizontal="left"/>
    </xf>
    <xf numFmtId="0" fontId="7" fillId="0" borderId="33" xfId="0" applyFont="1" applyFill="1" applyBorder="1" applyAlignment="1">
      <alignment horizontal="left"/>
    </xf>
    <xf numFmtId="0" fontId="9"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3" xfId="0" applyFont="1" applyFill="1" applyBorder="1" applyAlignment="1">
      <alignment horizontal="center" vertical="center"/>
    </xf>
    <xf numFmtId="0" fontId="10" fillId="0" borderId="0" xfId="0" applyFont="1" applyFill="1" applyAlignment="1">
      <alignment vertical="center"/>
    </xf>
    <xf numFmtId="0" fontId="8" fillId="0" borderId="32"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0" fillId="0" borderId="33"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33" xfId="0" applyFont="1" applyFill="1" applyBorder="1" applyAlignment="1">
      <alignment vertical="center"/>
    </xf>
    <xf numFmtId="0" fontId="11" fillId="0" borderId="0" xfId="0" applyFont="1" applyFill="1" applyAlignment="1">
      <alignment vertical="center"/>
    </xf>
    <xf numFmtId="0" fontId="13" fillId="0" borderId="33"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3" fillId="0" borderId="0" xfId="0" applyFont="1" applyFill="1" applyBorder="1" applyAlignment="1">
      <alignment wrapText="1"/>
    </xf>
    <xf numFmtId="0" fontId="7" fillId="0" borderId="0" xfId="0" applyFont="1" applyFill="1" applyBorder="1" applyAlignment="1">
      <alignment horizontal="left" vertical="center"/>
    </xf>
    <xf numFmtId="0" fontId="13" fillId="0" borderId="0" xfId="0" applyFont="1" applyFill="1" applyBorder="1" applyAlignment="1">
      <alignment vertical="center" wrapText="1"/>
    </xf>
    <xf numFmtId="0" fontId="13" fillId="0" borderId="33" xfId="0" applyFont="1" applyFill="1" applyBorder="1" applyAlignment="1">
      <alignment vertical="center" wrapText="1"/>
    </xf>
    <xf numFmtId="0" fontId="11" fillId="0" borderId="0" xfId="0" applyFont="1" applyFill="1" applyBorder="1" applyAlignment="1">
      <alignment vertical="center" wrapText="1"/>
    </xf>
    <xf numFmtId="0" fontId="8" fillId="0" borderId="32" xfId="0" applyFont="1" applyFill="1" applyBorder="1" applyAlignment="1">
      <alignment vertical="center"/>
    </xf>
    <xf numFmtId="0" fontId="8" fillId="0" borderId="0" xfId="0" applyFont="1" applyFill="1" applyBorder="1" applyAlignment="1">
      <alignment/>
    </xf>
    <xf numFmtId="0" fontId="11" fillId="0" borderId="0" xfId="0" applyFont="1" applyFill="1" applyBorder="1" applyAlignment="1">
      <alignment horizontal="center" vertical="center"/>
    </xf>
    <xf numFmtId="0" fontId="15" fillId="0" borderId="0" xfId="0" applyFont="1" applyFill="1" applyBorder="1" applyAlignment="1">
      <alignment vertical="center" wrapText="1"/>
    </xf>
    <xf numFmtId="0" fontId="8" fillId="0" borderId="34" xfId="0" applyFont="1" applyFill="1" applyBorder="1" applyAlignment="1">
      <alignment vertical="center"/>
    </xf>
    <xf numFmtId="0" fontId="8" fillId="0" borderId="35" xfId="0" applyFont="1" applyFill="1" applyBorder="1" applyAlignment="1">
      <alignment vertical="center"/>
    </xf>
    <xf numFmtId="0" fontId="13" fillId="0" borderId="35" xfId="0" applyFont="1" applyFill="1" applyBorder="1" applyAlignment="1">
      <alignment vertical="center" wrapText="1"/>
    </xf>
    <xf numFmtId="0" fontId="13" fillId="0" borderId="35" xfId="0" applyFont="1" applyFill="1" applyBorder="1" applyAlignment="1">
      <alignment wrapText="1"/>
    </xf>
    <xf numFmtId="0" fontId="7" fillId="0" borderId="35" xfId="0" applyFont="1" applyFill="1" applyBorder="1" applyAlignment="1">
      <alignment horizontal="left" vertical="center"/>
    </xf>
    <xf numFmtId="0" fontId="13" fillId="0" borderId="36" xfId="0" applyFont="1" applyFill="1" applyBorder="1" applyAlignment="1">
      <alignment vertical="center" wrapText="1"/>
    </xf>
    <xf numFmtId="0" fontId="7" fillId="0" borderId="0" xfId="0" applyFont="1" applyBorder="1" applyAlignment="1">
      <alignment/>
    </xf>
    <xf numFmtId="0" fontId="8" fillId="0" borderId="0" xfId="0" applyFont="1" applyBorder="1" applyAlignment="1">
      <alignment vertical="center"/>
    </xf>
    <xf numFmtId="0" fontId="8" fillId="0" borderId="0" xfId="0" applyFont="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7"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8" fillId="0" borderId="0" xfId="0" applyFont="1" applyAlignment="1">
      <alignment horizontal="center" vertical="center"/>
    </xf>
    <xf numFmtId="0" fontId="13" fillId="0" borderId="0" xfId="0" applyFont="1" applyBorder="1" applyAlignment="1">
      <alignment vertical="center"/>
    </xf>
    <xf numFmtId="0" fontId="8" fillId="0" borderId="35" xfId="0" applyFont="1" applyBorder="1" applyAlignment="1">
      <alignment vertical="center"/>
    </xf>
    <xf numFmtId="0" fontId="13" fillId="0" borderId="35" xfId="0" applyFont="1" applyBorder="1" applyAlignment="1">
      <alignment vertical="center"/>
    </xf>
    <xf numFmtId="0" fontId="8" fillId="0" borderId="32" xfId="0" applyFont="1" applyBorder="1" applyAlignment="1">
      <alignment vertical="center"/>
    </xf>
    <xf numFmtId="0" fontId="8" fillId="0" borderId="0" xfId="0" applyFont="1" applyBorder="1" applyAlignment="1">
      <alignment vertical="center"/>
    </xf>
    <xf numFmtId="0" fontId="8" fillId="0" borderId="33" xfId="0" applyFont="1" applyFill="1" applyBorder="1" applyAlignment="1">
      <alignment vertical="center"/>
    </xf>
    <xf numFmtId="0" fontId="8" fillId="0" borderId="27" xfId="0" applyFont="1" applyFill="1" applyBorder="1" applyAlignment="1">
      <alignment vertical="center"/>
    </xf>
    <xf numFmtId="0" fontId="8" fillId="0" borderId="37" xfId="0" applyFont="1" applyFill="1" applyBorder="1" applyAlignment="1">
      <alignment vertical="center"/>
    </xf>
    <xf numFmtId="0" fontId="8" fillId="0" borderId="0" xfId="0" applyFont="1" applyFill="1" applyBorder="1" applyAlignment="1">
      <alignment vertical="center" textRotation="255"/>
    </xf>
    <xf numFmtId="0" fontId="7" fillId="0" borderId="0" xfId="0" applyFont="1" applyFill="1" applyBorder="1" applyAlignment="1">
      <alignment vertical="center"/>
    </xf>
    <xf numFmtId="0" fontId="10" fillId="0" borderId="0" xfId="0" applyFont="1" applyFill="1" applyBorder="1" applyAlignment="1">
      <alignment vertical="center"/>
    </xf>
    <xf numFmtId="0" fontId="13" fillId="0" borderId="27" xfId="0" applyFont="1" applyFill="1" applyBorder="1" applyAlignment="1">
      <alignment vertical="center"/>
    </xf>
    <xf numFmtId="0" fontId="13" fillId="0" borderId="3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38" xfId="0" applyFont="1" applyFill="1" applyBorder="1" applyAlignment="1">
      <alignment vertical="center"/>
    </xf>
    <xf numFmtId="0" fontId="8" fillId="0" borderId="26" xfId="0" applyFont="1" applyFill="1" applyBorder="1" applyAlignment="1">
      <alignment vertical="center"/>
    </xf>
    <xf numFmtId="0" fontId="8" fillId="0" borderId="19" xfId="0" applyFont="1" applyFill="1" applyBorder="1" applyAlignment="1">
      <alignment vertical="center"/>
    </xf>
    <xf numFmtId="0" fontId="8" fillId="0" borderId="38" xfId="0" applyFont="1" applyFill="1" applyBorder="1" applyAlignment="1">
      <alignment vertical="center"/>
    </xf>
    <xf numFmtId="0" fontId="8" fillId="0" borderId="27" xfId="0" applyFont="1" applyFill="1" applyBorder="1" applyAlignment="1">
      <alignment vertical="center"/>
    </xf>
    <xf numFmtId="0" fontId="8" fillId="0" borderId="37" xfId="0" applyFont="1" applyFill="1" applyBorder="1" applyAlignment="1">
      <alignment vertical="center"/>
    </xf>
    <xf numFmtId="0" fontId="8" fillId="0" borderId="36"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6" xfId="0" applyFont="1" applyFill="1" applyBorder="1" applyAlignment="1">
      <alignment vertical="center"/>
    </xf>
    <xf numFmtId="0" fontId="8" fillId="0" borderId="28" xfId="0" applyFont="1" applyFill="1" applyBorder="1" applyAlignment="1">
      <alignment vertical="center"/>
    </xf>
    <xf numFmtId="0" fontId="8" fillId="0" borderId="0" xfId="0" applyFont="1" applyFill="1" applyAlignment="1">
      <alignment horizontal="center" vertical="center"/>
    </xf>
    <xf numFmtId="0" fontId="13" fillId="0" borderId="33" xfId="0" applyFont="1" applyFill="1" applyBorder="1" applyAlignment="1">
      <alignment horizontal="center" vertical="center"/>
    </xf>
    <xf numFmtId="0" fontId="8" fillId="0" borderId="34"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16" fillId="0" borderId="0" xfId="0" applyFont="1" applyFill="1" applyBorder="1" applyAlignment="1">
      <alignment vertical="center"/>
    </xf>
    <xf numFmtId="0" fontId="2" fillId="0" borderId="2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9" fillId="0" borderId="27" xfId="0" applyFont="1" applyBorder="1" applyAlignment="1">
      <alignment vertical="center"/>
    </xf>
    <xf numFmtId="0" fontId="6" fillId="0" borderId="22" xfId="0" applyFont="1" applyBorder="1" applyAlignment="1">
      <alignment vertical="center"/>
    </xf>
    <xf numFmtId="0" fontId="20" fillId="0" borderId="0" xfId="0"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176" fontId="0" fillId="0" borderId="0" xfId="0" applyNumberFormat="1" applyAlignment="1">
      <alignment vertical="center"/>
    </xf>
    <xf numFmtId="0" fontId="21" fillId="0" borderId="0" xfId="0" applyFont="1" applyAlignment="1">
      <alignment vertical="center" wrapText="1"/>
    </xf>
    <xf numFmtId="0" fontId="21" fillId="0" borderId="0" xfId="0" applyFont="1" applyAlignment="1">
      <alignment vertical="center"/>
    </xf>
    <xf numFmtId="5" fontId="0" fillId="0" borderId="0" xfId="0" applyNumberFormat="1" applyAlignment="1">
      <alignment vertical="center"/>
    </xf>
    <xf numFmtId="177" fontId="21" fillId="0" borderId="0" xfId="0" applyNumberFormat="1" applyFont="1" applyAlignment="1">
      <alignment vertical="center"/>
    </xf>
    <xf numFmtId="177" fontId="0" fillId="0" borderId="0" xfId="0" applyNumberFormat="1" applyAlignment="1">
      <alignment vertical="center"/>
    </xf>
    <xf numFmtId="0" fontId="21" fillId="0" borderId="0" xfId="0" applyNumberFormat="1" applyFont="1" applyAlignment="1">
      <alignment vertical="center"/>
    </xf>
    <xf numFmtId="0" fontId="11" fillId="0" borderId="19" xfId="0" applyFont="1" applyFill="1" applyBorder="1" applyAlignment="1">
      <alignment vertical="center"/>
    </xf>
    <xf numFmtId="0" fontId="11" fillId="0" borderId="27" xfId="0" applyFont="1" applyFill="1" applyBorder="1" applyAlignment="1">
      <alignment vertical="center"/>
    </xf>
    <xf numFmtId="0" fontId="11" fillId="0" borderId="38" xfId="0" applyFont="1" applyFill="1" applyBorder="1" applyAlignment="1">
      <alignment vertical="center"/>
    </xf>
    <xf numFmtId="0" fontId="11" fillId="0" borderId="37" xfId="0" applyFont="1" applyFill="1" applyBorder="1" applyAlignment="1">
      <alignment vertical="center"/>
    </xf>
    <xf numFmtId="0" fontId="11" fillId="0" borderId="18" xfId="0" applyFont="1" applyFill="1" applyBorder="1" applyAlignment="1">
      <alignment vertical="center"/>
    </xf>
    <xf numFmtId="0" fontId="11" fillId="0" borderId="26" xfId="0" applyFont="1" applyFill="1" applyBorder="1" applyAlignment="1">
      <alignment vertical="center"/>
    </xf>
    <xf numFmtId="0" fontId="11" fillId="0" borderId="33" xfId="0" applyFont="1" applyFill="1" applyBorder="1" applyAlignment="1">
      <alignment vertical="center"/>
    </xf>
    <xf numFmtId="0" fontId="11" fillId="0" borderId="19" xfId="0" applyFont="1" applyFill="1" applyBorder="1" applyAlignment="1">
      <alignment vertical="center"/>
    </xf>
    <xf numFmtId="0" fontId="11" fillId="0" borderId="38" xfId="0" applyFont="1" applyFill="1" applyBorder="1" applyAlignment="1">
      <alignment vertical="center"/>
    </xf>
    <xf numFmtId="0" fontId="11" fillId="0" borderId="27" xfId="0" applyFont="1" applyFill="1" applyBorder="1" applyAlignment="1">
      <alignment vertical="center"/>
    </xf>
    <xf numFmtId="0" fontId="11" fillId="0" borderId="37" xfId="0" applyFont="1" applyFill="1" applyBorder="1" applyAlignment="1">
      <alignment vertical="center"/>
    </xf>
    <xf numFmtId="0" fontId="11" fillId="0" borderId="0" xfId="0" applyFont="1" applyFill="1" applyAlignment="1">
      <alignment vertical="center"/>
    </xf>
    <xf numFmtId="0" fontId="11" fillId="0" borderId="35" xfId="0" applyFont="1" applyFill="1" applyBorder="1" applyAlignment="1">
      <alignment vertical="center"/>
    </xf>
    <xf numFmtId="0" fontId="11" fillId="0" borderId="36" xfId="0" applyFont="1" applyFill="1" applyBorder="1" applyAlignment="1">
      <alignment vertical="center"/>
    </xf>
    <xf numFmtId="0" fontId="11" fillId="0" borderId="29" xfId="0" applyFont="1" applyFill="1" applyBorder="1" applyAlignment="1">
      <alignment vertical="center"/>
    </xf>
    <xf numFmtId="0" fontId="11" fillId="0" borderId="30"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0" fontId="11" fillId="0" borderId="0" xfId="0" applyFont="1" applyFill="1" applyBorder="1" applyAlignment="1">
      <alignment vertical="center" textRotation="255"/>
    </xf>
    <xf numFmtId="0" fontId="11" fillId="0" borderId="0" xfId="0" applyFont="1" applyFill="1" applyAlignment="1">
      <alignment horizontal="center" vertical="center"/>
    </xf>
    <xf numFmtId="0" fontId="12" fillId="0" borderId="33" xfId="0" applyFont="1" applyFill="1" applyBorder="1" applyAlignment="1">
      <alignment vertical="center"/>
    </xf>
    <xf numFmtId="0" fontId="12" fillId="0" borderId="27" xfId="0" applyFont="1" applyFill="1" applyBorder="1" applyAlignment="1">
      <alignment vertical="center"/>
    </xf>
    <xf numFmtId="0" fontId="12" fillId="0" borderId="37" xfId="0" applyFont="1" applyFill="1" applyBorder="1" applyAlignment="1">
      <alignment vertical="center"/>
    </xf>
    <xf numFmtId="0" fontId="11" fillId="0" borderId="32"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27" xfId="0" applyFont="1" applyFill="1" applyBorder="1" applyAlignment="1">
      <alignment horizontal="left" vertical="center"/>
    </xf>
    <xf numFmtId="179" fontId="11" fillId="0" borderId="0" xfId="0" applyNumberFormat="1" applyFont="1" applyFill="1" applyBorder="1" applyAlignment="1">
      <alignment horizontal="right" vertical="center"/>
    </xf>
    <xf numFmtId="0" fontId="0" fillId="33" borderId="10" xfId="0" applyFont="1" applyFill="1" applyBorder="1" applyAlignment="1">
      <alignment horizontal="center" vertical="center"/>
    </xf>
    <xf numFmtId="177" fontId="21" fillId="33" borderId="10" xfId="0" applyNumberFormat="1" applyFont="1" applyFill="1"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xf>
    <xf numFmtId="0" fontId="21" fillId="0" borderId="10" xfId="0" applyFont="1" applyBorder="1" applyAlignment="1">
      <alignment vertical="center" wrapText="1"/>
    </xf>
    <xf numFmtId="0" fontId="21" fillId="0" borderId="10" xfId="0" applyFont="1" applyBorder="1" applyAlignment="1">
      <alignment horizontal="center" vertical="center"/>
    </xf>
    <xf numFmtId="5" fontId="21" fillId="0" borderId="10" xfId="0" applyNumberFormat="1" applyFont="1" applyBorder="1" applyAlignment="1">
      <alignment vertical="center"/>
    </xf>
    <xf numFmtId="0" fontId="21" fillId="0" borderId="10" xfId="0" applyFont="1" applyBorder="1" applyAlignment="1">
      <alignment vertical="center"/>
    </xf>
    <xf numFmtId="177" fontId="21" fillId="0" borderId="10" xfId="0" applyNumberFormat="1" applyFont="1" applyBorder="1" applyAlignment="1">
      <alignment vertical="center"/>
    </xf>
    <xf numFmtId="0" fontId="0" fillId="0" borderId="10" xfId="0" applyBorder="1" applyAlignment="1">
      <alignment horizontal="center" vertical="center"/>
    </xf>
    <xf numFmtId="176" fontId="21" fillId="0" borderId="10" xfId="0" applyNumberFormat="1" applyFont="1" applyBorder="1" applyAlignment="1">
      <alignment vertical="center"/>
    </xf>
    <xf numFmtId="177" fontId="0" fillId="0" borderId="10" xfId="0" applyNumberFormat="1" applyBorder="1" applyAlignment="1">
      <alignment vertical="center"/>
    </xf>
    <xf numFmtId="5" fontId="0" fillId="0" borderId="10" xfId="0" applyNumberFormat="1" applyBorder="1" applyAlignment="1">
      <alignment vertical="center"/>
    </xf>
    <xf numFmtId="0" fontId="0" fillId="0" borderId="0" xfId="0" applyNumberFormat="1" applyAlignment="1">
      <alignment vertical="center"/>
    </xf>
    <xf numFmtId="0" fontId="11" fillId="0" borderId="21" xfId="0" applyFont="1" applyFill="1" applyBorder="1" applyAlignment="1">
      <alignment vertical="center"/>
    </xf>
    <xf numFmtId="0" fontId="11" fillId="0" borderId="18" xfId="0" applyFont="1" applyFill="1" applyBorder="1" applyAlignment="1">
      <alignment vertical="center"/>
    </xf>
    <xf numFmtId="0" fontId="11" fillId="0" borderId="26" xfId="0" applyFont="1" applyFill="1" applyBorder="1" applyAlignment="1">
      <alignment vertical="center"/>
    </xf>
    <xf numFmtId="0" fontId="12" fillId="0" borderId="0" xfId="0" applyFont="1" applyFill="1" applyAlignment="1">
      <alignment vertical="center"/>
    </xf>
    <xf numFmtId="0" fontId="11" fillId="0" borderId="35" xfId="0" applyFont="1" applyFill="1" applyBorder="1" applyAlignment="1">
      <alignment vertical="center" wrapText="1"/>
    </xf>
    <xf numFmtId="0" fontId="11" fillId="0" borderId="33" xfId="0" applyFont="1" applyFill="1" applyBorder="1" applyAlignment="1">
      <alignment vertical="center"/>
    </xf>
    <xf numFmtId="0" fontId="11" fillId="0" borderId="34" xfId="0" applyFont="1" applyFill="1" applyBorder="1" applyAlignment="1">
      <alignment vertical="center"/>
    </xf>
    <xf numFmtId="0" fontId="11" fillId="0" borderId="31"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8" xfId="0" applyFont="1" applyFill="1" applyBorder="1" applyAlignment="1">
      <alignment vertical="center"/>
    </xf>
    <xf numFmtId="0" fontId="12" fillId="0" borderId="33" xfId="0" applyFont="1" applyFill="1" applyBorder="1" applyAlignment="1">
      <alignment vertical="center" wrapText="1"/>
    </xf>
    <xf numFmtId="0" fontId="12" fillId="0" borderId="39" xfId="0" applyFont="1" applyFill="1" applyBorder="1" applyAlignment="1">
      <alignment vertical="center" wrapText="1"/>
    </xf>
    <xf numFmtId="0" fontId="12" fillId="0" borderId="37" xfId="0" applyFont="1" applyFill="1" applyBorder="1" applyAlignment="1">
      <alignment vertical="center" wrapText="1"/>
    </xf>
    <xf numFmtId="0" fontId="11" fillId="0" borderId="0" xfId="0" applyFont="1" applyFill="1" applyBorder="1" applyAlignment="1">
      <alignment horizontal="left" vertical="center"/>
    </xf>
    <xf numFmtId="177" fontId="21" fillId="0" borderId="0" xfId="0" applyNumberFormat="1" applyFont="1" applyAlignment="1">
      <alignment horizontal="center" vertical="center"/>
    </xf>
    <xf numFmtId="177" fontId="21" fillId="0" borderId="10" xfId="0" applyNumberFormat="1" applyFont="1" applyBorder="1" applyAlignment="1">
      <alignment horizontal="center" vertical="center"/>
    </xf>
    <xf numFmtId="0" fontId="21" fillId="0" borderId="0" xfId="0" applyNumberFormat="1" applyFont="1" applyAlignment="1">
      <alignment horizontal="right" vertical="center"/>
    </xf>
    <xf numFmtId="0" fontId="11" fillId="0" borderId="0" xfId="0" applyFont="1" applyFill="1" applyBorder="1" applyAlignment="1">
      <alignment/>
    </xf>
    <xf numFmtId="0" fontId="8" fillId="0" borderId="0" xfId="0" applyFont="1" applyFill="1" applyBorder="1" applyAlignment="1">
      <alignment horizontal="left" vertical="center"/>
    </xf>
    <xf numFmtId="0" fontId="18" fillId="0" borderId="0" xfId="0" applyFont="1" applyAlignment="1">
      <alignment vertical="center"/>
    </xf>
    <xf numFmtId="0" fontId="2" fillId="33" borderId="11" xfId="0" applyFont="1" applyFill="1" applyBorder="1" applyAlignment="1">
      <alignment vertical="center" wrapTex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8" fillId="0" borderId="0" xfId="0" applyFont="1" applyFill="1" applyBorder="1" applyAlignment="1">
      <alignment vertical="center" wrapText="1"/>
    </xf>
    <xf numFmtId="0" fontId="8" fillId="0" borderId="33" xfId="0" applyFont="1" applyFill="1" applyBorder="1" applyAlignment="1">
      <alignment vertical="center" wrapText="1"/>
    </xf>
    <xf numFmtId="0" fontId="74" fillId="0" borderId="0" xfId="0" applyFont="1" applyFill="1" applyBorder="1" applyAlignment="1">
      <alignment horizontal="center" vertical="center"/>
    </xf>
    <xf numFmtId="0" fontId="75" fillId="0" borderId="0" xfId="0" applyFont="1" applyBorder="1" applyAlignment="1">
      <alignment vertical="center"/>
    </xf>
    <xf numFmtId="0" fontId="76" fillId="0" borderId="0" xfId="0" applyFont="1" applyFill="1" applyBorder="1" applyAlignment="1">
      <alignment wrapText="1"/>
    </xf>
    <xf numFmtId="0" fontId="75" fillId="0" borderId="0" xfId="0" applyFont="1" applyBorder="1" applyAlignment="1">
      <alignment horizontal="right"/>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right" vertical="center"/>
    </xf>
    <xf numFmtId="0" fontId="8" fillId="0" borderId="33" xfId="0" applyFont="1" applyBorder="1" applyAlignment="1">
      <alignment horizontal="right" vertical="center"/>
    </xf>
    <xf numFmtId="0" fontId="77" fillId="0" borderId="0" xfId="0" applyFont="1" applyFill="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76" fillId="0" borderId="35" xfId="0" applyFont="1" applyFill="1" applyBorder="1" applyAlignment="1">
      <alignment wrapText="1"/>
    </xf>
    <xf numFmtId="0" fontId="76" fillId="0" borderId="36" xfId="0" applyFont="1" applyFill="1" applyBorder="1" applyAlignment="1">
      <alignment wrapText="1"/>
    </xf>
    <xf numFmtId="0" fontId="75" fillId="0" borderId="0" xfId="0" applyFont="1" applyBorder="1" applyAlignment="1">
      <alignment horizontal="center" vertical="center"/>
    </xf>
    <xf numFmtId="0" fontId="78" fillId="35" borderId="46" xfId="0" applyFont="1" applyFill="1" applyBorder="1" applyAlignment="1">
      <alignment vertical="center"/>
    </xf>
    <xf numFmtId="0" fontId="78" fillId="35" borderId="10" xfId="0" applyFont="1" applyFill="1" applyBorder="1" applyAlignment="1">
      <alignment vertical="center"/>
    </xf>
    <xf numFmtId="0" fontId="30" fillId="35" borderId="10" xfId="0" applyFont="1" applyFill="1" applyBorder="1" applyAlignment="1">
      <alignment vertical="center"/>
    </xf>
    <xf numFmtId="0" fontId="78" fillId="33" borderId="10" xfId="0" applyFont="1" applyFill="1" applyBorder="1" applyAlignment="1">
      <alignment vertical="center"/>
    </xf>
    <xf numFmtId="0" fontId="79" fillId="33" borderId="11" xfId="0" applyFont="1" applyFill="1" applyBorder="1" applyAlignment="1">
      <alignment vertical="center"/>
    </xf>
    <xf numFmtId="0" fontId="79" fillId="34" borderId="11" xfId="0" applyFont="1" applyFill="1" applyBorder="1" applyAlignment="1">
      <alignment vertical="center"/>
    </xf>
    <xf numFmtId="0" fontId="78" fillId="34" borderId="10" xfId="0" applyFont="1" applyFill="1" applyBorder="1" applyAlignment="1">
      <alignment vertical="center"/>
    </xf>
    <xf numFmtId="5" fontId="0" fillId="33" borderId="10" xfId="0" applyNumberFormat="1" applyFill="1" applyBorder="1" applyAlignment="1">
      <alignment horizontal="center" vertical="center" wrapText="1"/>
    </xf>
    <xf numFmtId="177" fontId="21" fillId="33" borderId="10" xfId="0" applyNumberFormat="1" applyFont="1" applyFill="1" applyBorder="1" applyAlignment="1">
      <alignment horizontal="center" vertical="center" wrapText="1"/>
    </xf>
    <xf numFmtId="177" fontId="21" fillId="33" borderId="10" xfId="0" applyNumberFormat="1" applyFont="1" applyFill="1" applyBorder="1" applyAlignment="1">
      <alignment horizontal="center" vertical="center"/>
    </xf>
    <xf numFmtId="177" fontId="0" fillId="33" borderId="10" xfId="0" applyNumberFormat="1" applyFill="1" applyBorder="1" applyAlignment="1">
      <alignment horizontal="center" vertical="center" wrapText="1"/>
    </xf>
    <xf numFmtId="0" fontId="0" fillId="33" borderId="10" xfId="0" applyFill="1" applyBorder="1" applyAlignment="1">
      <alignment horizontal="center" vertical="center"/>
    </xf>
    <xf numFmtId="177" fontId="0" fillId="33" borderId="10" xfId="0" applyNumberFormat="1" applyFill="1" applyBorder="1" applyAlignment="1">
      <alignment horizontal="center" vertical="center"/>
    </xf>
    <xf numFmtId="0" fontId="0"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21" fillId="33" borderId="10" xfId="0" applyFont="1" applyFill="1" applyBorder="1" applyAlignment="1">
      <alignment horizontal="center" vertical="center"/>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33" borderId="10" xfId="0" applyFont="1" applyFill="1" applyBorder="1" applyAlignment="1">
      <alignment horizontal="center" vertical="center" wrapText="1"/>
    </xf>
    <xf numFmtId="177" fontId="0" fillId="33" borderId="23" xfId="0" applyNumberFormat="1" applyFont="1" applyFill="1" applyBorder="1" applyAlignment="1">
      <alignment horizontal="center" vertical="center" wrapText="1"/>
    </xf>
    <xf numFmtId="177" fontId="0" fillId="33" borderId="24" xfId="0" applyNumberFormat="1" applyFont="1" applyFill="1" applyBorder="1" applyAlignment="1">
      <alignment horizontal="center" vertical="center" wrapText="1"/>
    </xf>
    <xf numFmtId="0" fontId="2" fillId="35" borderId="47" xfId="0" applyFont="1" applyFill="1" applyBorder="1" applyAlignment="1">
      <alignment horizontal="center" vertical="center" textRotation="255" wrapText="1"/>
    </xf>
    <xf numFmtId="0" fontId="2" fillId="35" borderId="48" xfId="0" applyFont="1" applyFill="1" applyBorder="1" applyAlignment="1">
      <alignment horizontal="center" vertical="center" textRotation="255" wrapText="1"/>
    </xf>
    <xf numFmtId="0" fontId="2" fillId="34" borderId="48" xfId="0" applyFont="1" applyFill="1" applyBorder="1" applyAlignment="1">
      <alignment horizontal="center" vertical="center" textRotation="255" wrapText="1"/>
    </xf>
    <xf numFmtId="0" fontId="2" fillId="33" borderId="48" xfId="0" applyFont="1" applyFill="1" applyBorder="1" applyAlignment="1">
      <alignment horizontal="center" vertical="center" textRotation="255" wrapText="1"/>
    </xf>
    <xf numFmtId="0" fontId="2" fillId="33" borderId="49" xfId="0" applyFont="1" applyFill="1" applyBorder="1" applyAlignment="1">
      <alignment horizontal="center" vertical="center" textRotation="255" wrapText="1"/>
    </xf>
    <xf numFmtId="0" fontId="8" fillId="0" borderId="5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7" xfId="0" applyFont="1" applyFill="1" applyBorder="1" applyAlignment="1">
      <alignment horizontal="center" vertical="center"/>
    </xf>
    <xf numFmtId="0" fontId="7" fillId="0" borderId="35" xfId="0" applyFont="1" applyFill="1" applyBorder="1" applyAlignment="1">
      <alignment horizontal="left"/>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28" xfId="0" applyFont="1" applyFill="1" applyBorder="1" applyAlignment="1">
      <alignment horizontal="center" vertical="center"/>
    </xf>
    <xf numFmtId="5" fontId="11" fillId="0" borderId="19" xfId="0" applyNumberFormat="1" applyFont="1" applyFill="1" applyBorder="1" applyAlignment="1">
      <alignment horizontal="center" vertical="center"/>
    </xf>
    <xf numFmtId="5" fontId="11" fillId="0" borderId="27" xfId="0" applyNumberFormat="1" applyFont="1" applyFill="1" applyBorder="1" applyAlignment="1">
      <alignment horizontal="center" vertical="center"/>
    </xf>
    <xf numFmtId="0" fontId="11" fillId="0" borderId="19" xfId="0" applyFont="1" applyFill="1" applyBorder="1" applyAlignment="1">
      <alignment horizontal="right" vertical="center"/>
    </xf>
    <xf numFmtId="0" fontId="11" fillId="0" borderId="27" xfId="0" applyFont="1" applyFill="1" applyBorder="1" applyAlignment="1">
      <alignment horizontal="right" vertical="center"/>
    </xf>
    <xf numFmtId="179" fontId="11" fillId="0" borderId="19" xfId="0" applyNumberFormat="1" applyFont="1" applyFill="1" applyBorder="1" applyAlignment="1">
      <alignment horizontal="center" vertical="center"/>
    </xf>
    <xf numFmtId="179" fontId="11" fillId="0" borderId="27" xfId="0" applyNumberFormat="1" applyFont="1" applyFill="1" applyBorder="1" applyAlignment="1">
      <alignment horizontal="center" vertical="center"/>
    </xf>
    <xf numFmtId="0" fontId="11" fillId="0" borderId="18"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9"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0" fillId="0" borderId="26"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28" xfId="0" applyFont="1" applyFill="1" applyBorder="1" applyAlignment="1">
      <alignment horizontal="right" vertical="center"/>
    </xf>
    <xf numFmtId="0" fontId="9" fillId="0" borderId="0" xfId="0" applyFont="1" applyFill="1" applyBorder="1" applyAlignment="1">
      <alignment horizontal="center" vertical="center"/>
    </xf>
    <xf numFmtId="0" fontId="11" fillId="0" borderId="23" xfId="0" applyFont="1" applyFill="1" applyBorder="1" applyAlignment="1">
      <alignment horizontal="center" vertical="center" textRotation="255"/>
    </xf>
    <xf numFmtId="0" fontId="11" fillId="0" borderId="25" xfId="0" applyFont="1" applyFill="1" applyBorder="1" applyAlignment="1">
      <alignment horizontal="center" vertical="center" textRotation="255"/>
    </xf>
    <xf numFmtId="0" fontId="11" fillId="0" borderId="24" xfId="0" applyFont="1" applyFill="1" applyBorder="1" applyAlignment="1">
      <alignment horizontal="center" vertical="center" textRotation="255"/>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0" xfId="0" applyFont="1" applyFill="1" applyBorder="1" applyAlignment="1">
      <alignment horizontal="center" vertical="center"/>
    </xf>
    <xf numFmtId="179" fontId="11" fillId="0" borderId="0"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5" xfId="0" applyFont="1" applyFill="1" applyBorder="1" applyAlignment="1">
      <alignment horizontal="left"/>
    </xf>
    <xf numFmtId="179" fontId="11"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1" fillId="0" borderId="19"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3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62" xfId="0" applyFont="1" applyFill="1" applyBorder="1" applyAlignment="1">
      <alignment horizontal="center" vertical="center"/>
    </xf>
    <xf numFmtId="179" fontId="11" fillId="0" borderId="0" xfId="0" applyNumberFormat="1" applyFont="1" applyFill="1" applyBorder="1" applyAlignment="1">
      <alignment vertical="center"/>
    </xf>
    <xf numFmtId="0" fontId="8" fillId="0" borderId="30" xfId="0" applyFont="1" applyFill="1" applyBorder="1" applyAlignment="1">
      <alignment horizontal="center" vertical="center"/>
    </xf>
    <xf numFmtId="0" fontId="11" fillId="0" borderId="30" xfId="0" applyNumberFormat="1" applyFont="1" applyFill="1" applyBorder="1" applyAlignment="1">
      <alignment horizontal="center" vertical="center"/>
    </xf>
    <xf numFmtId="0" fontId="11" fillId="0" borderId="18"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0" xfId="0" applyFont="1" applyFill="1" applyAlignment="1">
      <alignment horizontal="left" vertical="center"/>
    </xf>
    <xf numFmtId="0" fontId="11" fillId="0" borderId="33" xfId="0" applyFont="1" applyFill="1" applyBorder="1" applyAlignment="1">
      <alignment horizontal="left" vertical="center"/>
    </xf>
    <xf numFmtId="0" fontId="8" fillId="0" borderId="35" xfId="0" applyFont="1" applyFill="1" applyBorder="1" applyAlignment="1">
      <alignment horizontal="left"/>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11" fillId="0" borderId="50" xfId="0" applyFont="1" applyFill="1" applyBorder="1" applyAlignment="1">
      <alignment horizontal="center" vertical="center" wrapText="1"/>
    </xf>
    <xf numFmtId="0" fontId="8" fillId="0" borderId="0" xfId="0" applyFont="1" applyFill="1" applyBorder="1" applyAlignment="1">
      <alignment vertical="center"/>
    </xf>
    <xf numFmtId="0" fontId="8" fillId="0" borderId="33" xfId="0" applyFont="1" applyFill="1" applyBorder="1" applyAlignment="1">
      <alignment vertical="center"/>
    </xf>
    <xf numFmtId="0" fontId="11" fillId="0" borderId="30" xfId="0" applyFont="1" applyFill="1" applyBorder="1" applyAlignment="1">
      <alignment horizontal="center" vertical="center"/>
    </xf>
    <xf numFmtId="179" fontId="11" fillId="0" borderId="19" xfId="0" applyNumberFormat="1" applyFont="1" applyFill="1" applyBorder="1" applyAlignment="1">
      <alignment horizontal="left" vertical="center"/>
    </xf>
    <xf numFmtId="179" fontId="11" fillId="0" borderId="27" xfId="0" applyNumberFormat="1" applyFont="1" applyFill="1" applyBorder="1" applyAlignment="1">
      <alignment horizontal="left"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6" xfId="0" applyFont="1" applyFill="1" applyBorder="1" applyAlignment="1">
      <alignment horizontal="right" vertical="center"/>
    </xf>
    <xf numFmtId="0" fontId="11" fillId="0" borderId="28" xfId="0" applyFont="1" applyFill="1" applyBorder="1" applyAlignment="1">
      <alignment horizontal="right" vertical="center"/>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vertical="top" wrapText="1"/>
    </xf>
    <xf numFmtId="0" fontId="11" fillId="0" borderId="33" xfId="0" applyFont="1" applyFill="1" applyBorder="1" applyAlignment="1">
      <alignment vertical="top" wrapText="1"/>
    </xf>
    <xf numFmtId="0" fontId="11"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33" xfId="0" applyFont="1" applyFill="1" applyBorder="1" applyAlignment="1">
      <alignment horizontal="center" vertical="center"/>
    </xf>
    <xf numFmtId="0" fontId="11" fillId="0" borderId="0" xfId="0" applyNumberFormat="1" applyFont="1" applyFill="1" applyBorder="1" applyAlignment="1">
      <alignment horizontal="left" vertical="center"/>
    </xf>
    <xf numFmtId="0" fontId="11" fillId="0" borderId="0" xfId="0" applyFont="1" applyFill="1" applyBorder="1" applyAlignment="1">
      <alignment horizontal="left" vertical="top" wrapText="1"/>
    </xf>
    <xf numFmtId="179" fontId="11" fillId="0" borderId="0" xfId="0" applyNumberFormat="1" applyFont="1" applyFill="1" applyBorder="1" applyAlignment="1">
      <alignment horizontal="lef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23" fillId="35" borderId="59" xfId="0" applyFont="1" applyFill="1" applyBorder="1" applyAlignment="1">
      <alignment horizontal="center" vertical="center"/>
    </xf>
    <xf numFmtId="0" fontId="23" fillId="35" borderId="60" xfId="0" applyFont="1" applyFill="1" applyBorder="1" applyAlignment="1">
      <alignment horizontal="center" vertical="center"/>
    </xf>
    <xf numFmtId="0" fontId="23" fillId="35" borderId="61" xfId="0" applyFont="1" applyFill="1" applyBorder="1" applyAlignment="1">
      <alignment horizontal="center" vertical="center"/>
    </xf>
    <xf numFmtId="0" fontId="8" fillId="0" borderId="33" xfId="0" applyFont="1" applyFill="1" applyBorder="1" applyAlignment="1">
      <alignment horizontal="center" vertical="center"/>
    </xf>
    <xf numFmtId="0" fontId="9" fillId="0" borderId="32" xfId="0" applyFont="1" applyFill="1" applyBorder="1" applyAlignment="1">
      <alignment horizontal="center" vertical="center"/>
    </xf>
    <xf numFmtId="0" fontId="11" fillId="0" borderId="0" xfId="0" applyFont="1" applyFill="1" applyBorder="1" applyAlignment="1">
      <alignment horizontal="left" vertical="center" wrapText="1"/>
    </xf>
    <xf numFmtId="0" fontId="14" fillId="0" borderId="0" xfId="0" applyFont="1" applyFill="1" applyBorder="1" applyAlignment="1">
      <alignment horizontal="left" wrapText="1"/>
    </xf>
    <xf numFmtId="0" fontId="8" fillId="0" borderId="23"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0" xfId="0" applyFont="1" applyBorder="1" applyAlignment="1">
      <alignment horizontal="left"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left" vertical="center"/>
    </xf>
    <xf numFmtId="0" fontId="80" fillId="0" borderId="0" xfId="0" applyFont="1" applyBorder="1" applyAlignment="1">
      <alignment horizontal="right" vertical="center"/>
    </xf>
    <xf numFmtId="0" fontId="80" fillId="0" borderId="33" xfId="0" applyFont="1" applyBorder="1" applyAlignment="1">
      <alignment horizontal="righ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50" xfId="0" applyFont="1" applyBorder="1" applyAlignment="1">
      <alignment horizontal="left" vertical="center"/>
    </xf>
    <xf numFmtId="0" fontId="8" fillId="0" borderId="19" xfId="0" applyFont="1" applyBorder="1" applyAlignment="1">
      <alignment horizontal="left" vertical="center"/>
    </xf>
    <xf numFmtId="0" fontId="8" fillId="0" borderId="38" xfId="0" applyFont="1" applyBorder="1" applyAlignment="1">
      <alignment horizontal="left" vertical="center"/>
    </xf>
    <xf numFmtId="0" fontId="8" fillId="0" borderId="33" xfId="0" applyFont="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48" xfId="0" applyFont="1" applyBorder="1" applyAlignment="1">
      <alignment horizontal="center" vertical="center"/>
    </xf>
    <xf numFmtId="0" fontId="8" fillId="0" borderId="10" xfId="0" applyFont="1" applyBorder="1" applyAlignment="1">
      <alignment horizontal="center" vertical="center"/>
    </xf>
    <xf numFmtId="0" fontId="8" fillId="0" borderId="68" xfId="0" applyFont="1" applyBorder="1" applyAlignment="1">
      <alignment horizontal="left" vertical="center"/>
    </xf>
    <xf numFmtId="0" fontId="8" fillId="0" borderId="3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7"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28"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69" xfId="0" applyFont="1" applyBorder="1" applyAlignment="1">
      <alignment horizontal="left" vertical="center"/>
    </xf>
    <xf numFmtId="0" fontId="8" fillId="0" borderId="70" xfId="0" applyFont="1" applyBorder="1" applyAlignment="1">
      <alignment horizontal="left"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8" fillId="0" borderId="39" xfId="0" applyFont="1" applyBorder="1" applyAlignment="1">
      <alignment horizontal="right" vertical="center"/>
    </xf>
    <xf numFmtId="0" fontId="8" fillId="0" borderId="27" xfId="0" applyFont="1" applyBorder="1" applyAlignment="1">
      <alignment horizontal="right"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lignment horizontal="center" vertical="center"/>
    </xf>
    <xf numFmtId="0" fontId="8" fillId="0" borderId="37"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8" fillId="0" borderId="23"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80" fillId="0" borderId="27" xfId="0" applyFont="1" applyBorder="1" applyAlignment="1">
      <alignment horizontal="right" vertical="center"/>
    </xf>
    <xf numFmtId="0" fontId="80" fillId="0" borderId="37"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22"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19" fillId="0" borderId="27" xfId="0" applyFont="1" applyBorder="1" applyAlignment="1">
      <alignment horizontal="right" vertic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2" fillId="0" borderId="0" xfId="0" applyFont="1" applyBorder="1" applyAlignment="1">
      <alignment vertical="center"/>
    </xf>
    <xf numFmtId="0" fontId="2" fillId="0" borderId="10" xfId="0" applyFont="1" applyBorder="1" applyAlignment="1">
      <alignment horizontal="right" vertical="center"/>
    </xf>
    <xf numFmtId="0" fontId="5" fillId="0" borderId="59" xfId="0" applyFont="1" applyBorder="1" applyAlignment="1">
      <alignment horizontal="left"/>
    </xf>
    <xf numFmtId="0" fontId="5" fillId="0" borderId="6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distributed"/>
    </xf>
    <xf numFmtId="0" fontId="2" fillId="0" borderId="0" xfId="0" applyFont="1" applyBorder="1" applyAlignment="1">
      <alignment horizontal="left"/>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76" fillId="0" borderId="33" xfId="0" applyFont="1" applyFill="1" applyBorder="1" applyAlignment="1">
      <alignment wrapText="1"/>
    </xf>
    <xf numFmtId="0" fontId="76" fillId="0" borderId="0" xfId="0" applyFont="1" applyFill="1" applyBorder="1" applyAlignment="1">
      <alignment/>
    </xf>
    <xf numFmtId="0" fontId="8" fillId="0" borderId="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276225</xdr:rowOff>
    </xdr:from>
    <xdr:to>
      <xdr:col>2</xdr:col>
      <xdr:colOff>95250</xdr:colOff>
      <xdr:row>7</xdr:row>
      <xdr:rowOff>276225</xdr:rowOff>
    </xdr:to>
    <xdr:sp>
      <xdr:nvSpPr>
        <xdr:cNvPr id="1" name="AutoShape 2" descr="作業手順"/>
        <xdr:cNvSpPr>
          <a:spLocks/>
        </xdr:cNvSpPr>
      </xdr:nvSpPr>
      <xdr:spPr>
        <a:xfrm>
          <a:off x="295275" y="1990725"/>
          <a:ext cx="847725" cy="285750"/>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xdr:row>
      <xdr:rowOff>9525</xdr:rowOff>
    </xdr:from>
    <xdr:to>
      <xdr:col>2</xdr:col>
      <xdr:colOff>38100</xdr:colOff>
      <xdr:row>2</xdr:row>
      <xdr:rowOff>266700</xdr:rowOff>
    </xdr:to>
    <xdr:sp>
      <xdr:nvSpPr>
        <xdr:cNvPr id="2" name="AutoShape 3"/>
        <xdr:cNvSpPr>
          <a:spLocks/>
        </xdr:cNvSpPr>
      </xdr:nvSpPr>
      <xdr:spPr>
        <a:xfrm>
          <a:off x="333375" y="581025"/>
          <a:ext cx="752475" cy="2571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40</xdr:row>
      <xdr:rowOff>0</xdr:rowOff>
    </xdr:from>
    <xdr:to>
      <xdr:col>18</xdr:col>
      <xdr:colOff>219075</xdr:colOff>
      <xdr:row>40</xdr:row>
      <xdr:rowOff>0</xdr:rowOff>
    </xdr:to>
    <xdr:sp>
      <xdr:nvSpPr>
        <xdr:cNvPr id="1" name="Line 1"/>
        <xdr:cNvSpPr>
          <a:spLocks/>
        </xdr:cNvSpPr>
      </xdr:nvSpPr>
      <xdr:spPr>
        <a:xfrm flipH="1">
          <a:off x="4010025" y="98202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180975</xdr:colOff>
      <xdr:row>75</xdr:row>
      <xdr:rowOff>66675</xdr:rowOff>
    </xdr:from>
    <xdr:to>
      <xdr:col>24</xdr:col>
      <xdr:colOff>66675</xdr:colOff>
      <xdr:row>79</xdr:row>
      <xdr:rowOff>133350</xdr:rowOff>
    </xdr:to>
    <xdr:pic>
      <xdr:nvPicPr>
        <xdr:cNvPr id="2" name="Picture 3" descr="印影"/>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rot="21472734">
          <a:off x="5514975" y="18221325"/>
          <a:ext cx="952500" cy="1019175"/>
        </a:xfrm>
        <a:prstGeom prst="rect">
          <a:avLst/>
        </a:prstGeom>
        <a:noFill/>
        <a:ln w="9525" cmpd="sng">
          <a:noFill/>
        </a:ln>
      </xdr:spPr>
    </xdr:pic>
    <xdr:clientData/>
  </xdr:twoCellAnchor>
  <xdr:twoCellAnchor>
    <xdr:from>
      <xdr:col>35</xdr:col>
      <xdr:colOff>76200</xdr:colOff>
      <xdr:row>5</xdr:row>
      <xdr:rowOff>219075</xdr:rowOff>
    </xdr:from>
    <xdr:to>
      <xdr:col>45</xdr:col>
      <xdr:colOff>76200</xdr:colOff>
      <xdr:row>8</xdr:row>
      <xdr:rowOff>142875</xdr:rowOff>
    </xdr:to>
    <xdr:sp>
      <xdr:nvSpPr>
        <xdr:cNvPr id="3" name="AutoShape 5"/>
        <xdr:cNvSpPr>
          <a:spLocks/>
        </xdr:cNvSpPr>
      </xdr:nvSpPr>
      <xdr:spPr>
        <a:xfrm>
          <a:off x="9067800" y="1543050"/>
          <a:ext cx="2286000" cy="704850"/>
        </a:xfrm>
        <a:prstGeom prst="wedgeRoundRectCallout">
          <a:avLst>
            <a:gd name="adj1" fmla="val -89583"/>
            <a:gd name="adj2" fmla="val 540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業務番号を入力してください。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533400</xdr:colOff>
      <xdr:row>0</xdr:row>
      <xdr:rowOff>371475</xdr:rowOff>
    </xdr:to>
    <xdr:sp>
      <xdr:nvSpPr>
        <xdr:cNvPr id="1" name="AutoShape 1"/>
        <xdr:cNvSpPr>
          <a:spLocks/>
        </xdr:cNvSpPr>
      </xdr:nvSpPr>
      <xdr:spPr>
        <a:xfrm>
          <a:off x="38100" y="0"/>
          <a:ext cx="904875" cy="371475"/>
        </a:xfrm>
        <a:prstGeom prst="wedgeRectCallout">
          <a:avLst>
            <a:gd name="adj1" fmla="val -32106"/>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各課での管理上の番号</a:t>
          </a:r>
        </a:p>
      </xdr:txBody>
    </xdr:sp>
    <xdr:clientData/>
  </xdr:twoCellAnchor>
  <xdr:twoCellAnchor>
    <xdr:from>
      <xdr:col>2</xdr:col>
      <xdr:colOff>66675</xdr:colOff>
      <xdr:row>0</xdr:row>
      <xdr:rowOff>0</xdr:rowOff>
    </xdr:from>
    <xdr:to>
      <xdr:col>2</xdr:col>
      <xdr:colOff>1419225</xdr:colOff>
      <xdr:row>0</xdr:row>
      <xdr:rowOff>361950</xdr:rowOff>
    </xdr:to>
    <xdr:sp>
      <xdr:nvSpPr>
        <xdr:cNvPr id="2" name="AutoShape 2"/>
        <xdr:cNvSpPr>
          <a:spLocks/>
        </xdr:cNvSpPr>
      </xdr:nvSpPr>
      <xdr:spPr>
        <a:xfrm>
          <a:off x="1181100" y="0"/>
          <a:ext cx="1352550" cy="361950"/>
        </a:xfrm>
        <a:prstGeom prst="wedgeRectCallout">
          <a:avLst>
            <a:gd name="adj1" fmla="val -64787"/>
            <a:gd name="adj2" fmla="val 160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行政課での入札番号</a:t>
          </a:r>
          <a:r>
            <a:rPr lang="en-US" cap="none" sz="1000" b="0" i="0" u="none" baseline="0">
              <a:solidFill>
                <a:srgbClr val="FF0000"/>
              </a:solidFill>
              <a:latin typeface="ＭＳ Ｐゴシック"/>
              <a:ea typeface="ＭＳ Ｐゴシック"/>
              <a:cs typeface="ＭＳ Ｐゴシック"/>
            </a:rPr>
            <a:t>or
</a:t>
          </a:r>
          <a:r>
            <a:rPr lang="en-US" cap="none" sz="1000" b="0" i="0" u="none" baseline="0">
              <a:solidFill>
                <a:srgbClr val="FF0000"/>
              </a:solidFill>
              <a:latin typeface="ＭＳ Ｐゴシック"/>
              <a:ea typeface="ＭＳ Ｐゴシック"/>
              <a:cs typeface="ＭＳ Ｐゴシック"/>
            </a:rPr>
            <a:t>担当課見積合の番号</a:t>
          </a:r>
        </a:p>
      </xdr:txBody>
    </xdr:sp>
    <xdr:clientData/>
  </xdr:twoCellAnchor>
  <xdr:twoCellAnchor>
    <xdr:from>
      <xdr:col>20</xdr:col>
      <xdr:colOff>409575</xdr:colOff>
      <xdr:row>0</xdr:row>
      <xdr:rowOff>57150</xdr:rowOff>
    </xdr:from>
    <xdr:to>
      <xdr:col>22</xdr:col>
      <xdr:colOff>190500</xdr:colOff>
      <xdr:row>1</xdr:row>
      <xdr:rowOff>76200</xdr:rowOff>
    </xdr:to>
    <xdr:sp>
      <xdr:nvSpPr>
        <xdr:cNvPr id="3" name="AutoShape 3"/>
        <xdr:cNvSpPr>
          <a:spLocks/>
        </xdr:cNvSpPr>
      </xdr:nvSpPr>
      <xdr:spPr>
        <a:xfrm>
          <a:off x="14468475" y="57150"/>
          <a:ext cx="866775" cy="419100"/>
        </a:xfrm>
        <a:prstGeom prst="wedgeRectCallout">
          <a:avLst>
            <a:gd name="adj1" fmla="val 18129"/>
            <a:gd name="adj2" fmla="val 10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担当課での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文書番号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8</xdr:row>
      <xdr:rowOff>123825</xdr:rowOff>
    </xdr:from>
    <xdr:to>
      <xdr:col>4</xdr:col>
      <xdr:colOff>276225</xdr:colOff>
      <xdr:row>8</xdr:row>
      <xdr:rowOff>314325</xdr:rowOff>
    </xdr:to>
    <xdr:sp>
      <xdr:nvSpPr>
        <xdr:cNvPr id="1" name="Oval 1"/>
        <xdr:cNvSpPr>
          <a:spLocks/>
        </xdr:cNvSpPr>
      </xdr:nvSpPr>
      <xdr:spPr>
        <a:xfrm>
          <a:off x="6362700" y="3438525"/>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12</xdr:row>
      <xdr:rowOff>123825</xdr:rowOff>
    </xdr:from>
    <xdr:to>
      <xdr:col>4</xdr:col>
      <xdr:colOff>276225</xdr:colOff>
      <xdr:row>12</xdr:row>
      <xdr:rowOff>314325</xdr:rowOff>
    </xdr:to>
    <xdr:sp>
      <xdr:nvSpPr>
        <xdr:cNvPr id="2" name="Oval 2"/>
        <xdr:cNvSpPr>
          <a:spLocks/>
        </xdr:cNvSpPr>
      </xdr:nvSpPr>
      <xdr:spPr>
        <a:xfrm>
          <a:off x="6362700" y="5153025"/>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13</xdr:row>
      <xdr:rowOff>123825</xdr:rowOff>
    </xdr:from>
    <xdr:to>
      <xdr:col>4</xdr:col>
      <xdr:colOff>276225</xdr:colOff>
      <xdr:row>13</xdr:row>
      <xdr:rowOff>314325</xdr:rowOff>
    </xdr:to>
    <xdr:sp>
      <xdr:nvSpPr>
        <xdr:cNvPr id="3" name="Oval 3"/>
        <xdr:cNvSpPr>
          <a:spLocks/>
        </xdr:cNvSpPr>
      </xdr:nvSpPr>
      <xdr:spPr>
        <a:xfrm>
          <a:off x="6362700" y="5581650"/>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14</xdr:row>
      <xdr:rowOff>0</xdr:rowOff>
    </xdr:from>
    <xdr:to>
      <xdr:col>4</xdr:col>
      <xdr:colOff>276225</xdr:colOff>
      <xdr:row>14</xdr:row>
      <xdr:rowOff>0</xdr:rowOff>
    </xdr:to>
    <xdr:sp>
      <xdr:nvSpPr>
        <xdr:cNvPr id="4" name="Oval 4"/>
        <xdr:cNvSpPr>
          <a:spLocks/>
        </xdr:cNvSpPr>
      </xdr:nvSpPr>
      <xdr:spPr>
        <a:xfrm>
          <a:off x="6362700" y="5886450"/>
          <a:ext cx="20002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14</xdr:row>
      <xdr:rowOff>123825</xdr:rowOff>
    </xdr:from>
    <xdr:to>
      <xdr:col>4</xdr:col>
      <xdr:colOff>276225</xdr:colOff>
      <xdr:row>14</xdr:row>
      <xdr:rowOff>314325</xdr:rowOff>
    </xdr:to>
    <xdr:sp>
      <xdr:nvSpPr>
        <xdr:cNvPr id="5" name="Oval 5"/>
        <xdr:cNvSpPr>
          <a:spLocks/>
        </xdr:cNvSpPr>
      </xdr:nvSpPr>
      <xdr:spPr>
        <a:xfrm>
          <a:off x="6362700" y="6010275"/>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15</xdr:row>
      <xdr:rowOff>123825</xdr:rowOff>
    </xdr:from>
    <xdr:to>
      <xdr:col>4</xdr:col>
      <xdr:colOff>276225</xdr:colOff>
      <xdr:row>15</xdr:row>
      <xdr:rowOff>314325</xdr:rowOff>
    </xdr:to>
    <xdr:sp>
      <xdr:nvSpPr>
        <xdr:cNvPr id="6" name="Oval 6"/>
        <xdr:cNvSpPr>
          <a:spLocks/>
        </xdr:cNvSpPr>
      </xdr:nvSpPr>
      <xdr:spPr>
        <a:xfrm>
          <a:off x="6362700" y="6438900"/>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16</xdr:row>
      <xdr:rowOff>123825</xdr:rowOff>
    </xdr:from>
    <xdr:to>
      <xdr:col>4</xdr:col>
      <xdr:colOff>276225</xdr:colOff>
      <xdr:row>16</xdr:row>
      <xdr:rowOff>314325</xdr:rowOff>
    </xdr:to>
    <xdr:sp>
      <xdr:nvSpPr>
        <xdr:cNvPr id="7" name="Oval 7"/>
        <xdr:cNvSpPr>
          <a:spLocks/>
        </xdr:cNvSpPr>
      </xdr:nvSpPr>
      <xdr:spPr>
        <a:xfrm>
          <a:off x="6362700" y="6867525"/>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17</xdr:row>
      <xdr:rowOff>123825</xdr:rowOff>
    </xdr:from>
    <xdr:to>
      <xdr:col>4</xdr:col>
      <xdr:colOff>276225</xdr:colOff>
      <xdr:row>17</xdr:row>
      <xdr:rowOff>314325</xdr:rowOff>
    </xdr:to>
    <xdr:sp>
      <xdr:nvSpPr>
        <xdr:cNvPr id="8" name="Oval 8"/>
        <xdr:cNvSpPr>
          <a:spLocks/>
        </xdr:cNvSpPr>
      </xdr:nvSpPr>
      <xdr:spPr>
        <a:xfrm>
          <a:off x="6362700" y="7296150"/>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18</xdr:row>
      <xdr:rowOff>123825</xdr:rowOff>
    </xdr:from>
    <xdr:to>
      <xdr:col>4</xdr:col>
      <xdr:colOff>276225</xdr:colOff>
      <xdr:row>18</xdr:row>
      <xdr:rowOff>314325</xdr:rowOff>
    </xdr:to>
    <xdr:sp>
      <xdr:nvSpPr>
        <xdr:cNvPr id="9" name="Oval 9"/>
        <xdr:cNvSpPr>
          <a:spLocks/>
        </xdr:cNvSpPr>
      </xdr:nvSpPr>
      <xdr:spPr>
        <a:xfrm>
          <a:off x="6362700" y="7724775"/>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19</xdr:row>
      <xdr:rowOff>123825</xdr:rowOff>
    </xdr:from>
    <xdr:to>
      <xdr:col>4</xdr:col>
      <xdr:colOff>276225</xdr:colOff>
      <xdr:row>19</xdr:row>
      <xdr:rowOff>314325</xdr:rowOff>
    </xdr:to>
    <xdr:sp>
      <xdr:nvSpPr>
        <xdr:cNvPr id="10" name="Oval 10"/>
        <xdr:cNvSpPr>
          <a:spLocks/>
        </xdr:cNvSpPr>
      </xdr:nvSpPr>
      <xdr:spPr>
        <a:xfrm>
          <a:off x="6362700" y="8153400"/>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4</xdr:row>
      <xdr:rowOff>9525</xdr:rowOff>
    </xdr:from>
    <xdr:to>
      <xdr:col>39</xdr:col>
      <xdr:colOff>0</xdr:colOff>
      <xdr:row>6</xdr:row>
      <xdr:rowOff>142875</xdr:rowOff>
    </xdr:to>
    <xdr:sp>
      <xdr:nvSpPr>
        <xdr:cNvPr id="1" name="AutoShape 3"/>
        <xdr:cNvSpPr>
          <a:spLocks/>
        </xdr:cNvSpPr>
      </xdr:nvSpPr>
      <xdr:spPr>
        <a:xfrm>
          <a:off x="6819900" y="962025"/>
          <a:ext cx="2362200" cy="609600"/>
        </a:xfrm>
        <a:prstGeom prst="wedgeRectCallout">
          <a:avLst>
            <a:gd name="adj1" fmla="val -59638"/>
            <a:gd name="adj2" fmla="val 8593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不合格の場合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委託業務結果通知書を委託業務修補命令書と読み替える。</a:t>
          </a:r>
        </a:p>
      </xdr:txBody>
    </xdr:sp>
    <xdr:clientData/>
  </xdr:twoCellAnchor>
  <xdr:twoCellAnchor>
    <xdr:from>
      <xdr:col>34</xdr:col>
      <xdr:colOff>161925</xdr:colOff>
      <xdr:row>30</xdr:row>
      <xdr:rowOff>28575</xdr:rowOff>
    </xdr:from>
    <xdr:to>
      <xdr:col>43</xdr:col>
      <xdr:colOff>9525</xdr:colOff>
      <xdr:row>31</xdr:row>
      <xdr:rowOff>209550</xdr:rowOff>
    </xdr:to>
    <xdr:sp>
      <xdr:nvSpPr>
        <xdr:cNvPr id="2" name="AutoShape 4"/>
        <xdr:cNvSpPr>
          <a:spLocks/>
        </xdr:cNvSpPr>
      </xdr:nvSpPr>
      <xdr:spPr>
        <a:xfrm>
          <a:off x="8201025" y="7172325"/>
          <a:ext cx="1905000" cy="419100"/>
        </a:xfrm>
        <a:prstGeom prst="wedgeRectCallout">
          <a:avLst>
            <a:gd name="adj1" fmla="val -90000"/>
            <a:gd name="adj2" fmla="val 8333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不合格の場合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検査の結果欄は不合格と表示</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190500</xdr:colOff>
      <xdr:row>14</xdr:row>
      <xdr:rowOff>209550</xdr:rowOff>
    </xdr:from>
    <xdr:to>
      <xdr:col>58</xdr:col>
      <xdr:colOff>66675</xdr:colOff>
      <xdr:row>17</xdr:row>
      <xdr:rowOff>152400</xdr:rowOff>
    </xdr:to>
    <xdr:sp>
      <xdr:nvSpPr>
        <xdr:cNvPr id="3" name="AutoShape 5"/>
        <xdr:cNvSpPr>
          <a:spLocks/>
        </xdr:cNvSpPr>
      </xdr:nvSpPr>
      <xdr:spPr>
        <a:xfrm>
          <a:off x="9601200" y="3543300"/>
          <a:ext cx="3990975" cy="657225"/>
        </a:xfrm>
        <a:prstGeom prst="wedgeRectCallout">
          <a:avLst>
            <a:gd name="adj1" fmla="val -59787"/>
            <a:gd name="adj2" fmla="val 86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要領様式では番号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実施時は台帳番号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課内台帳の通し番号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入札番号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行政課の入札番号又は各課の見積合せ番号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161925</xdr:colOff>
      <xdr:row>3</xdr:row>
      <xdr:rowOff>114300</xdr:rowOff>
    </xdr:from>
    <xdr:to>
      <xdr:col>27</xdr:col>
      <xdr:colOff>428625</xdr:colOff>
      <xdr:row>7</xdr:row>
      <xdr:rowOff>180975</xdr:rowOff>
    </xdr:to>
    <xdr:pic>
      <xdr:nvPicPr>
        <xdr:cNvPr id="1" name="Picture 1" descr="印影"/>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rot="21472734">
          <a:off x="5648325" y="828675"/>
          <a:ext cx="9525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17</xdr:row>
      <xdr:rowOff>171450</xdr:rowOff>
    </xdr:from>
    <xdr:to>
      <xdr:col>38</xdr:col>
      <xdr:colOff>57150</xdr:colOff>
      <xdr:row>19</xdr:row>
      <xdr:rowOff>152400</xdr:rowOff>
    </xdr:to>
    <xdr:sp>
      <xdr:nvSpPr>
        <xdr:cNvPr id="1" name="AutoShape 1"/>
        <xdr:cNvSpPr>
          <a:spLocks/>
        </xdr:cNvSpPr>
      </xdr:nvSpPr>
      <xdr:spPr>
        <a:xfrm>
          <a:off x="7524750" y="4219575"/>
          <a:ext cx="1581150" cy="457200"/>
        </a:xfrm>
        <a:prstGeom prst="wedgeRectCallout">
          <a:avLst>
            <a:gd name="adj1" fmla="val -121685"/>
            <a:gd name="adj2" fmla="val 2659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手入力</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76200</xdr:colOff>
      <xdr:row>23</xdr:row>
      <xdr:rowOff>114300</xdr:rowOff>
    </xdr:from>
    <xdr:to>
      <xdr:col>38</xdr:col>
      <xdr:colOff>57150</xdr:colOff>
      <xdr:row>25</xdr:row>
      <xdr:rowOff>95250</xdr:rowOff>
    </xdr:to>
    <xdr:sp>
      <xdr:nvSpPr>
        <xdr:cNvPr id="2" name="AutoShape 2"/>
        <xdr:cNvSpPr>
          <a:spLocks/>
        </xdr:cNvSpPr>
      </xdr:nvSpPr>
      <xdr:spPr>
        <a:xfrm>
          <a:off x="7524750" y="5591175"/>
          <a:ext cx="1581150" cy="457200"/>
        </a:xfrm>
        <a:prstGeom prst="wedgeRectCallout">
          <a:avLst>
            <a:gd name="adj1" fmla="val -118041"/>
            <a:gd name="adj2" fmla="val 357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手入力</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47625</xdr:colOff>
      <xdr:row>3</xdr:row>
      <xdr:rowOff>104775</xdr:rowOff>
    </xdr:from>
    <xdr:to>
      <xdr:col>27</xdr:col>
      <xdr:colOff>47625</xdr:colOff>
      <xdr:row>7</xdr:row>
      <xdr:rowOff>171450</xdr:rowOff>
    </xdr:to>
    <xdr:pic>
      <xdr:nvPicPr>
        <xdr:cNvPr id="1" name="Picture 1" descr="印影"/>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572125" y="819150"/>
          <a:ext cx="952500" cy="1019175"/>
        </a:xfrm>
        <a:prstGeom prst="rect">
          <a:avLst/>
        </a:prstGeom>
        <a:noFill/>
        <a:ln w="9525" cmpd="sng">
          <a:noFill/>
        </a:ln>
      </xdr:spPr>
    </xdr:pic>
    <xdr:clientData/>
  </xdr:twoCellAnchor>
  <xdr:twoCellAnchor>
    <xdr:from>
      <xdr:col>29</xdr:col>
      <xdr:colOff>152400</xdr:colOff>
      <xdr:row>18</xdr:row>
      <xdr:rowOff>0</xdr:rowOff>
    </xdr:from>
    <xdr:to>
      <xdr:col>34</xdr:col>
      <xdr:colOff>28575</xdr:colOff>
      <xdr:row>19</xdr:row>
      <xdr:rowOff>57150</xdr:rowOff>
    </xdr:to>
    <xdr:sp>
      <xdr:nvSpPr>
        <xdr:cNvPr id="2" name="AutoShape 2"/>
        <xdr:cNvSpPr>
          <a:spLocks/>
        </xdr:cNvSpPr>
      </xdr:nvSpPr>
      <xdr:spPr>
        <a:xfrm>
          <a:off x="7343775" y="4286250"/>
          <a:ext cx="1019175" cy="295275"/>
        </a:xfrm>
        <a:prstGeom prst="wedgeRectCallout">
          <a:avLst>
            <a:gd name="adj1" fmla="val -109814"/>
            <a:gd name="adj2" fmla="val 1451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手入力</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219075</xdr:colOff>
      <xdr:row>28</xdr:row>
      <xdr:rowOff>104775</xdr:rowOff>
    </xdr:from>
    <xdr:to>
      <xdr:col>38</xdr:col>
      <xdr:colOff>228600</xdr:colOff>
      <xdr:row>29</xdr:row>
      <xdr:rowOff>133350</xdr:rowOff>
    </xdr:to>
    <xdr:sp>
      <xdr:nvSpPr>
        <xdr:cNvPr id="1" name="AutoShape 1"/>
        <xdr:cNvSpPr>
          <a:spLocks/>
        </xdr:cNvSpPr>
      </xdr:nvSpPr>
      <xdr:spPr>
        <a:xfrm>
          <a:off x="8258175" y="6772275"/>
          <a:ext cx="923925" cy="266700"/>
        </a:xfrm>
        <a:prstGeom prst="wedgeRectCallout">
          <a:avLst>
            <a:gd name="adj1" fmla="val -120407"/>
            <a:gd name="adj2" fmla="val 1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手入力</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171450</xdr:colOff>
      <xdr:row>3</xdr:row>
      <xdr:rowOff>57150</xdr:rowOff>
    </xdr:from>
    <xdr:to>
      <xdr:col>27</xdr:col>
      <xdr:colOff>171450</xdr:colOff>
      <xdr:row>7</xdr:row>
      <xdr:rowOff>123825</xdr:rowOff>
    </xdr:to>
    <xdr:pic>
      <xdr:nvPicPr>
        <xdr:cNvPr id="1" name="Picture 1" descr="印影"/>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rot="21472734">
          <a:off x="5648325" y="771525"/>
          <a:ext cx="952500" cy="1019175"/>
        </a:xfrm>
        <a:prstGeom prst="rect">
          <a:avLst/>
        </a:prstGeom>
        <a:noFill/>
        <a:ln w="9525" cmpd="sng">
          <a:noFill/>
        </a:ln>
      </xdr:spPr>
    </xdr:pic>
    <xdr:clientData/>
  </xdr:twoCellAnchor>
  <xdr:twoCellAnchor>
    <xdr:from>
      <xdr:col>32</xdr:col>
      <xdr:colOff>200025</xdr:colOff>
      <xdr:row>31</xdr:row>
      <xdr:rowOff>76200</xdr:rowOff>
    </xdr:from>
    <xdr:to>
      <xdr:col>36</xdr:col>
      <xdr:colOff>123825</xdr:colOff>
      <xdr:row>32</xdr:row>
      <xdr:rowOff>152400</xdr:rowOff>
    </xdr:to>
    <xdr:sp>
      <xdr:nvSpPr>
        <xdr:cNvPr id="2" name="AutoShape 2"/>
        <xdr:cNvSpPr>
          <a:spLocks/>
        </xdr:cNvSpPr>
      </xdr:nvSpPr>
      <xdr:spPr>
        <a:xfrm>
          <a:off x="7915275" y="7496175"/>
          <a:ext cx="838200" cy="314325"/>
        </a:xfrm>
        <a:prstGeom prst="wedgeRectCallout">
          <a:avLst>
            <a:gd name="adj1" fmla="val -156819"/>
            <a:gd name="adj2" fmla="val -151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手入力</a:t>
          </a:r>
        </a:p>
      </xdr:txBody>
    </xdr:sp>
    <xdr:clientData/>
  </xdr:twoCellAnchor>
  <xdr:twoCellAnchor>
    <xdr:from>
      <xdr:col>32</xdr:col>
      <xdr:colOff>152400</xdr:colOff>
      <xdr:row>35</xdr:row>
      <xdr:rowOff>66675</xdr:rowOff>
    </xdr:from>
    <xdr:to>
      <xdr:col>35</xdr:col>
      <xdr:colOff>180975</xdr:colOff>
      <xdr:row>36</xdr:row>
      <xdr:rowOff>114300</xdr:rowOff>
    </xdr:to>
    <xdr:sp>
      <xdr:nvSpPr>
        <xdr:cNvPr id="3" name="AutoShape 3"/>
        <xdr:cNvSpPr>
          <a:spLocks/>
        </xdr:cNvSpPr>
      </xdr:nvSpPr>
      <xdr:spPr>
        <a:xfrm>
          <a:off x="7867650" y="8439150"/>
          <a:ext cx="714375" cy="285750"/>
        </a:xfrm>
        <a:prstGeom prst="wedgeRectCallout">
          <a:avLst>
            <a:gd name="adj1" fmla="val -182000"/>
            <a:gd name="adj2" fmla="val 76666"/>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手入力</a:t>
          </a:r>
        </a:p>
      </xdr:txBody>
    </xdr:sp>
    <xdr:clientData/>
  </xdr:twoCellAnchor>
  <xdr:twoCellAnchor>
    <xdr:from>
      <xdr:col>32</xdr:col>
      <xdr:colOff>133350</xdr:colOff>
      <xdr:row>25</xdr:row>
      <xdr:rowOff>133350</xdr:rowOff>
    </xdr:from>
    <xdr:to>
      <xdr:col>36</xdr:col>
      <xdr:colOff>57150</xdr:colOff>
      <xdr:row>26</xdr:row>
      <xdr:rowOff>209550</xdr:rowOff>
    </xdr:to>
    <xdr:sp>
      <xdr:nvSpPr>
        <xdr:cNvPr id="4" name="AutoShape 4"/>
        <xdr:cNvSpPr>
          <a:spLocks/>
        </xdr:cNvSpPr>
      </xdr:nvSpPr>
      <xdr:spPr>
        <a:xfrm>
          <a:off x="7848600" y="6124575"/>
          <a:ext cx="838200" cy="314325"/>
        </a:xfrm>
        <a:prstGeom prst="wedgeRectCallout">
          <a:avLst>
            <a:gd name="adj1" fmla="val -156819"/>
            <a:gd name="adj2" fmla="val -151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手入力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12"/>
  <sheetViews>
    <sheetView zoomScalePageLayoutView="0" workbookViewId="0" topLeftCell="A1">
      <selection activeCell="A2" sqref="A2"/>
    </sheetView>
  </sheetViews>
  <sheetFormatPr defaultColWidth="9.00390625" defaultRowHeight="13.5"/>
  <cols>
    <col min="1" max="1" width="4.75390625" style="0" customWidth="1"/>
  </cols>
  <sheetData>
    <row r="1" ht="22.5" customHeight="1">
      <c r="A1" s="212" t="s">
        <v>274</v>
      </c>
    </row>
    <row r="2" ht="22.5" customHeight="1"/>
    <row r="3" ht="22.5" customHeight="1">
      <c r="B3" s="213" t="s">
        <v>275</v>
      </c>
    </row>
    <row r="4" ht="22.5" customHeight="1">
      <c r="B4" t="s">
        <v>276</v>
      </c>
    </row>
    <row r="5" ht="22.5" customHeight="1">
      <c r="B5" t="s">
        <v>277</v>
      </c>
    </row>
    <row r="6" ht="22.5" customHeight="1">
      <c r="B6" t="s">
        <v>278</v>
      </c>
    </row>
    <row r="7" ht="22.5" customHeight="1"/>
    <row r="8" ht="22.5" customHeight="1">
      <c r="B8" s="213" t="s">
        <v>279</v>
      </c>
    </row>
    <row r="9" ht="22.5" customHeight="1">
      <c r="B9" t="s">
        <v>280</v>
      </c>
    </row>
    <row r="10" ht="22.5" customHeight="1">
      <c r="B10" t="s">
        <v>281</v>
      </c>
    </row>
    <row r="11" ht="22.5" customHeight="1">
      <c r="B11" t="s">
        <v>282</v>
      </c>
    </row>
    <row r="12" ht="22.5" customHeight="1">
      <c r="B12" t="s">
        <v>283</v>
      </c>
    </row>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9CCFF"/>
  </sheetPr>
  <dimension ref="A1:AI43"/>
  <sheetViews>
    <sheetView showGridLines="0" view="pageBreakPreview" zoomScale="85" zoomScaleSheetLayoutView="85" zoomScalePageLayoutView="0" workbookViewId="0" topLeftCell="A1">
      <selection activeCell="AT21" sqref="AT21"/>
    </sheetView>
  </sheetViews>
  <sheetFormatPr defaultColWidth="3.00390625" defaultRowHeight="18.75" customHeight="1"/>
  <cols>
    <col min="1" max="5" width="3.25390625" style="44" customWidth="1"/>
    <col min="6" max="27" width="3.125" style="44" customWidth="1"/>
    <col min="28" max="28" width="6.375" style="44" customWidth="1"/>
    <col min="29" max="16384" width="3.00390625" style="44" customWidth="1"/>
  </cols>
  <sheetData>
    <row r="1" spans="1:35" ht="18.75" customHeight="1" thickBot="1">
      <c r="A1" s="322" t="s">
        <v>187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43"/>
      <c r="AD1" s="43"/>
      <c r="AE1" s="43"/>
      <c r="AF1" s="43"/>
      <c r="AG1" s="43"/>
      <c r="AH1" s="43"/>
      <c r="AI1" s="43"/>
    </row>
    <row r="2" spans="1:35" s="54" customFormat="1" ht="18.75" customHeight="1">
      <c r="A2" s="161"/>
      <c r="B2" s="162"/>
      <c r="C2" s="162"/>
      <c r="D2" s="162"/>
      <c r="E2" s="162"/>
      <c r="F2" s="162"/>
      <c r="G2" s="162"/>
      <c r="H2" s="162"/>
      <c r="I2" s="162"/>
      <c r="J2" s="162"/>
      <c r="K2" s="162"/>
      <c r="L2" s="162"/>
      <c r="M2" s="162"/>
      <c r="N2" s="162"/>
      <c r="O2" s="162"/>
      <c r="P2" s="162"/>
      <c r="Q2" s="162"/>
      <c r="R2" s="163"/>
      <c r="S2" s="163"/>
      <c r="T2" s="163"/>
      <c r="U2" s="163"/>
      <c r="V2" s="348" t="s">
        <v>142</v>
      </c>
      <c r="W2" s="348"/>
      <c r="X2" s="348"/>
      <c r="Y2" s="348">
        <f>IF($J$11=0,"",VLOOKUP($J$11,'入力データ'!$A$5:$V$51,21,TRUE))</f>
        <v>0</v>
      </c>
      <c r="Z2" s="348"/>
      <c r="AA2" s="67" t="s">
        <v>139</v>
      </c>
      <c r="AB2" s="164"/>
      <c r="AC2" s="43"/>
      <c r="AD2" s="43"/>
      <c r="AE2" s="43"/>
      <c r="AF2" s="43"/>
      <c r="AG2" s="43"/>
      <c r="AH2" s="43"/>
      <c r="AI2" s="44"/>
    </row>
    <row r="3" spans="1:34" ht="18.75" customHeight="1">
      <c r="A3" s="165"/>
      <c r="B3" s="57"/>
      <c r="C3" s="57"/>
      <c r="D3" s="57"/>
      <c r="E3" s="57"/>
      <c r="F3" s="57"/>
      <c r="G3" s="57"/>
      <c r="H3" s="57"/>
      <c r="I3" s="57"/>
      <c r="J3" s="57"/>
      <c r="K3" s="57"/>
      <c r="L3" s="57"/>
      <c r="M3" s="57"/>
      <c r="N3" s="57"/>
      <c r="O3" s="57"/>
      <c r="P3" s="57"/>
      <c r="Q3" s="57"/>
      <c r="R3" s="64"/>
      <c r="S3" s="64"/>
      <c r="T3" s="64"/>
      <c r="U3" s="64"/>
      <c r="V3" s="323">
        <f>IF($J$11=0,"",VLOOKUP($J$11,'入力データ'!$A$5:$V$51,16,TRUE))</f>
        <v>0</v>
      </c>
      <c r="W3" s="323"/>
      <c r="X3" s="323"/>
      <c r="Y3" s="323"/>
      <c r="Z3" s="323"/>
      <c r="AA3" s="323"/>
      <c r="AB3" s="153"/>
      <c r="AC3" s="43"/>
      <c r="AD3" s="43"/>
      <c r="AE3" s="43" t="s">
        <v>264</v>
      </c>
      <c r="AF3" s="43"/>
      <c r="AG3" s="43"/>
      <c r="AH3" s="43"/>
    </row>
    <row r="4" spans="1:34" ht="18.75" customHeight="1">
      <c r="A4" s="165"/>
      <c r="B4" s="318">
        <f>IF($J$11=0,"",VLOOKUP($J$11,'入力データ'!$A$5:$V$51,8,TRUE))</f>
        <v>0</v>
      </c>
      <c r="C4" s="318"/>
      <c r="D4" s="318"/>
      <c r="E4" s="318"/>
      <c r="F4" s="318"/>
      <c r="G4" s="318"/>
      <c r="H4" s="318"/>
      <c r="I4" s="57"/>
      <c r="J4" s="166" t="s">
        <v>116</v>
      </c>
      <c r="K4" s="64"/>
      <c r="L4" s="64"/>
      <c r="M4" s="64"/>
      <c r="N4" s="64"/>
      <c r="O4" s="64"/>
      <c r="P4" s="64"/>
      <c r="Q4" s="64"/>
      <c r="R4" s="64"/>
      <c r="S4" s="64"/>
      <c r="T4" s="64"/>
      <c r="U4" s="64"/>
      <c r="V4" s="64"/>
      <c r="W4" s="64"/>
      <c r="X4" s="64"/>
      <c r="Y4" s="57"/>
      <c r="Z4" s="57"/>
      <c r="AA4" s="57"/>
      <c r="AB4" s="153"/>
      <c r="AC4" s="43"/>
      <c r="AD4" s="43"/>
      <c r="AE4" s="43"/>
      <c r="AF4" s="43"/>
      <c r="AG4" s="43"/>
      <c r="AH4" s="43"/>
    </row>
    <row r="5" spans="1:29" ht="18.75" customHeight="1">
      <c r="A5" s="165"/>
      <c r="B5" s="57"/>
      <c r="C5" s="57"/>
      <c r="D5" s="57"/>
      <c r="E5" s="57"/>
      <c r="F5" s="57"/>
      <c r="G5" s="57"/>
      <c r="H5" s="57"/>
      <c r="I5" s="57"/>
      <c r="J5" s="166"/>
      <c r="K5" s="57"/>
      <c r="L5" s="57"/>
      <c r="M5" s="57"/>
      <c r="N5" s="57"/>
      <c r="O5" s="57"/>
      <c r="P5" s="57"/>
      <c r="Q5" s="57"/>
      <c r="R5" s="57"/>
      <c r="S5" s="57"/>
      <c r="T5" s="57"/>
      <c r="U5" s="57"/>
      <c r="V5" s="57"/>
      <c r="W5" s="64"/>
      <c r="X5" s="64"/>
      <c r="Y5" s="64"/>
      <c r="Z5" s="64"/>
      <c r="AA5" s="64"/>
      <c r="AB5" s="153"/>
      <c r="AC5" s="43"/>
    </row>
    <row r="6" spans="1:29" ht="18.75" customHeight="1">
      <c r="A6" s="165"/>
      <c r="B6" s="57"/>
      <c r="C6" s="57"/>
      <c r="D6" s="57"/>
      <c r="E6" s="57"/>
      <c r="F6" s="57"/>
      <c r="G6" s="57"/>
      <c r="H6" s="57"/>
      <c r="I6" s="57"/>
      <c r="J6" s="166"/>
      <c r="K6" s="57"/>
      <c r="L6" s="57"/>
      <c r="M6" s="57"/>
      <c r="N6" s="57"/>
      <c r="O6" s="57"/>
      <c r="P6" s="57"/>
      <c r="Q6" s="57"/>
      <c r="R6" s="64" t="s">
        <v>266</v>
      </c>
      <c r="S6" s="67"/>
      <c r="T6" s="64"/>
      <c r="U6" s="64"/>
      <c r="V6" s="64"/>
      <c r="W6" s="64"/>
      <c r="X6" s="64"/>
      <c r="Y6" s="64"/>
      <c r="Z6" s="64"/>
      <c r="AA6" s="57"/>
      <c r="AB6" s="153"/>
      <c r="AC6" s="43"/>
    </row>
    <row r="7" spans="1:35" ht="18.75" customHeight="1">
      <c r="A7" s="165"/>
      <c r="B7" s="57"/>
      <c r="C7" s="57"/>
      <c r="D7" s="57"/>
      <c r="E7" s="57"/>
      <c r="F7" s="57"/>
      <c r="G7" s="57"/>
      <c r="H7" s="57"/>
      <c r="I7" s="57"/>
      <c r="J7" s="166"/>
      <c r="K7" s="57"/>
      <c r="L7" s="57"/>
      <c r="M7" s="57"/>
      <c r="N7" s="57"/>
      <c r="O7" s="57"/>
      <c r="P7" s="57"/>
      <c r="Q7" s="57"/>
      <c r="R7" s="57"/>
      <c r="S7" s="57"/>
      <c r="T7" s="57"/>
      <c r="U7" s="57"/>
      <c r="V7" s="57"/>
      <c r="W7" s="64"/>
      <c r="X7" s="64"/>
      <c r="Y7" s="64"/>
      <c r="Z7" s="64"/>
      <c r="AA7" s="64"/>
      <c r="AB7" s="153"/>
      <c r="AI7" s="44" t="s">
        <v>268</v>
      </c>
    </row>
    <row r="8" spans="1:28" ht="18.75" customHeight="1">
      <c r="A8" s="165"/>
      <c r="B8" s="57"/>
      <c r="C8" s="309" t="s">
        <v>141</v>
      </c>
      <c r="D8" s="309"/>
      <c r="E8" s="309"/>
      <c r="F8" s="309"/>
      <c r="G8" s="309"/>
      <c r="H8" s="309"/>
      <c r="I8" s="309"/>
      <c r="J8" s="309"/>
      <c r="K8" s="309"/>
      <c r="L8" s="309"/>
      <c r="M8" s="309"/>
      <c r="N8" s="309"/>
      <c r="O8" s="309"/>
      <c r="P8" s="309"/>
      <c r="Q8" s="309"/>
      <c r="R8" s="309"/>
      <c r="S8" s="309"/>
      <c r="T8" s="309"/>
      <c r="U8" s="309"/>
      <c r="V8" s="309"/>
      <c r="W8" s="309"/>
      <c r="X8" s="309"/>
      <c r="Y8" s="309"/>
      <c r="Z8" s="309"/>
      <c r="AA8" s="58"/>
      <c r="AB8" s="168"/>
    </row>
    <row r="9" spans="1:28" ht="18.75" customHeight="1">
      <c r="A9" s="165"/>
      <c r="B9" s="57"/>
      <c r="C9" s="309"/>
      <c r="D9" s="309"/>
      <c r="E9" s="309"/>
      <c r="F9" s="309"/>
      <c r="G9" s="309"/>
      <c r="H9" s="309"/>
      <c r="I9" s="309"/>
      <c r="J9" s="309"/>
      <c r="K9" s="309"/>
      <c r="L9" s="309"/>
      <c r="M9" s="309"/>
      <c r="N9" s="309"/>
      <c r="O9" s="309"/>
      <c r="P9" s="309"/>
      <c r="Q9" s="309"/>
      <c r="R9" s="309"/>
      <c r="S9" s="309"/>
      <c r="T9" s="309"/>
      <c r="U9" s="309"/>
      <c r="V9" s="309"/>
      <c r="W9" s="309"/>
      <c r="X9" s="309"/>
      <c r="Y9" s="309"/>
      <c r="Z9" s="309"/>
      <c r="AA9" s="58"/>
      <c r="AB9" s="168"/>
    </row>
    <row r="10" spans="1:28" ht="18.75" customHeight="1">
      <c r="A10" s="165"/>
      <c r="B10" s="57" t="s">
        <v>134</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70"/>
    </row>
    <row r="11" spans="1:28" ht="18.75" customHeight="1">
      <c r="A11" s="292" t="s">
        <v>210</v>
      </c>
      <c r="B11" s="282"/>
      <c r="C11" s="282"/>
      <c r="D11" s="282"/>
      <c r="E11" s="293"/>
      <c r="F11" s="277" t="s">
        <v>253</v>
      </c>
      <c r="G11" s="278"/>
      <c r="H11" s="278"/>
      <c r="I11" s="278"/>
      <c r="J11" s="273">
        <v>1</v>
      </c>
      <c r="K11" s="273"/>
      <c r="L11" s="273"/>
      <c r="M11" s="273"/>
      <c r="N11" s="274"/>
      <c r="O11" s="277" t="s">
        <v>254</v>
      </c>
      <c r="P11" s="278"/>
      <c r="Q11" s="278"/>
      <c r="R11" s="278"/>
      <c r="S11" s="281">
        <f>IF($J$11=0,"",VLOOKUP($J$11,'入力データ'!$A$5:$V$51,2,TRUE))</f>
        <v>0</v>
      </c>
      <c r="T11" s="282"/>
      <c r="U11" s="282"/>
      <c r="V11" s="282"/>
      <c r="W11" s="282"/>
      <c r="X11" s="282"/>
      <c r="Y11" s="282"/>
      <c r="Z11" s="282"/>
      <c r="AA11" s="282"/>
      <c r="AB11" s="283"/>
    </row>
    <row r="12" spans="1:28" ht="18.75" customHeight="1">
      <c r="A12" s="294"/>
      <c r="B12" s="285"/>
      <c r="C12" s="285"/>
      <c r="D12" s="285"/>
      <c r="E12" s="295"/>
      <c r="F12" s="279"/>
      <c r="G12" s="280"/>
      <c r="H12" s="280"/>
      <c r="I12" s="280"/>
      <c r="J12" s="275"/>
      <c r="K12" s="275"/>
      <c r="L12" s="275"/>
      <c r="M12" s="275"/>
      <c r="N12" s="276"/>
      <c r="O12" s="279"/>
      <c r="P12" s="280"/>
      <c r="Q12" s="280"/>
      <c r="R12" s="280"/>
      <c r="S12" s="284"/>
      <c r="T12" s="285"/>
      <c r="U12" s="285"/>
      <c r="V12" s="285"/>
      <c r="W12" s="285"/>
      <c r="X12" s="285"/>
      <c r="Y12" s="285"/>
      <c r="Z12" s="285"/>
      <c r="AA12" s="285"/>
      <c r="AB12" s="286"/>
    </row>
    <row r="13" spans="1:28" ht="18.75" customHeight="1">
      <c r="A13" s="292" t="s">
        <v>155</v>
      </c>
      <c r="B13" s="282"/>
      <c r="C13" s="282"/>
      <c r="D13" s="282"/>
      <c r="E13" s="293"/>
      <c r="F13" s="151"/>
      <c r="G13" s="147"/>
      <c r="H13" s="326">
        <f>IF($J$11=0,"",VLOOKUP($J$11,'入力データ'!$A$5:$V$51,3,TRUE))</f>
        <v>0</v>
      </c>
      <c r="I13" s="326"/>
      <c r="J13" s="326"/>
      <c r="K13" s="326"/>
      <c r="L13" s="326"/>
      <c r="M13" s="326"/>
      <c r="N13" s="326"/>
      <c r="O13" s="326"/>
      <c r="P13" s="326"/>
      <c r="Q13" s="326"/>
      <c r="R13" s="326"/>
      <c r="S13" s="326"/>
      <c r="T13" s="326"/>
      <c r="U13" s="326"/>
      <c r="V13" s="326"/>
      <c r="W13" s="326"/>
      <c r="X13" s="326"/>
      <c r="Y13" s="326"/>
      <c r="Z13" s="326"/>
      <c r="AA13" s="326"/>
      <c r="AB13" s="149"/>
    </row>
    <row r="14" spans="1:28" ht="18.75" customHeight="1">
      <c r="A14" s="294"/>
      <c r="B14" s="285"/>
      <c r="C14" s="285"/>
      <c r="D14" s="285"/>
      <c r="E14" s="295"/>
      <c r="F14" s="152"/>
      <c r="G14" s="148"/>
      <c r="H14" s="327"/>
      <c r="I14" s="327"/>
      <c r="J14" s="327"/>
      <c r="K14" s="327"/>
      <c r="L14" s="327"/>
      <c r="M14" s="327"/>
      <c r="N14" s="327"/>
      <c r="O14" s="327"/>
      <c r="P14" s="327"/>
      <c r="Q14" s="327"/>
      <c r="R14" s="327"/>
      <c r="S14" s="327"/>
      <c r="T14" s="327"/>
      <c r="U14" s="327"/>
      <c r="V14" s="327"/>
      <c r="W14" s="327"/>
      <c r="X14" s="327"/>
      <c r="Y14" s="327"/>
      <c r="Z14" s="327"/>
      <c r="AA14" s="327"/>
      <c r="AB14" s="150"/>
    </row>
    <row r="15" spans="1:28" ht="18.75" customHeight="1">
      <c r="A15" s="292" t="s">
        <v>39</v>
      </c>
      <c r="B15" s="282"/>
      <c r="C15" s="282"/>
      <c r="D15" s="282"/>
      <c r="E15" s="293"/>
      <c r="F15" s="302" t="s">
        <v>123</v>
      </c>
      <c r="G15" s="282"/>
      <c r="H15" s="282"/>
      <c r="I15" s="282">
        <f>IF($J$11=0,"",VLOOKUP($J$11,'入力データ'!$A$5:$V$51,4,TRUE))</f>
        <v>0</v>
      </c>
      <c r="J15" s="282"/>
      <c r="K15" s="282"/>
      <c r="L15" s="282"/>
      <c r="M15" s="282"/>
      <c r="N15" s="282"/>
      <c r="O15" s="282"/>
      <c r="P15" s="282"/>
      <c r="Q15" s="282"/>
      <c r="R15" s="282" t="s">
        <v>41</v>
      </c>
      <c r="S15" s="282"/>
      <c r="T15" s="282"/>
      <c r="U15" s="147"/>
      <c r="V15" s="147"/>
      <c r="W15" s="147"/>
      <c r="X15" s="147"/>
      <c r="Y15" s="147"/>
      <c r="Z15" s="147"/>
      <c r="AA15" s="147"/>
      <c r="AB15" s="149"/>
    </row>
    <row r="16" spans="1:28" ht="18.75" customHeight="1">
      <c r="A16" s="294"/>
      <c r="B16" s="285"/>
      <c r="C16" s="285"/>
      <c r="D16" s="285"/>
      <c r="E16" s="295"/>
      <c r="F16" s="303"/>
      <c r="G16" s="285"/>
      <c r="H16" s="285"/>
      <c r="I16" s="285"/>
      <c r="J16" s="285"/>
      <c r="K16" s="285"/>
      <c r="L16" s="285"/>
      <c r="M16" s="285"/>
      <c r="N16" s="285"/>
      <c r="O16" s="285"/>
      <c r="P16" s="285"/>
      <c r="Q16" s="285"/>
      <c r="R16" s="285"/>
      <c r="S16" s="285"/>
      <c r="T16" s="285"/>
      <c r="U16" s="148"/>
      <c r="V16" s="148"/>
      <c r="W16" s="148"/>
      <c r="X16" s="148"/>
      <c r="Y16" s="148"/>
      <c r="Z16" s="148"/>
      <c r="AA16" s="148"/>
      <c r="AB16" s="150"/>
    </row>
    <row r="17" spans="1:28" ht="18.75" customHeight="1">
      <c r="A17" s="292" t="s">
        <v>157</v>
      </c>
      <c r="B17" s="282"/>
      <c r="C17" s="282"/>
      <c r="D17" s="282"/>
      <c r="E17" s="293"/>
      <c r="F17" s="151"/>
      <c r="G17" s="147"/>
      <c r="H17" s="296">
        <f>IF($J$11=0,"",VLOOKUP($J$11,'入力データ'!$A$5:$V$51,6,TRUE))</f>
        <v>0</v>
      </c>
      <c r="I17" s="296"/>
      <c r="J17" s="296"/>
      <c r="K17" s="296"/>
      <c r="L17" s="296"/>
      <c r="M17" s="296"/>
      <c r="N17" s="296"/>
      <c r="O17" s="296"/>
      <c r="P17" s="296"/>
      <c r="Q17" s="296"/>
      <c r="R17" s="296"/>
      <c r="S17" s="296"/>
      <c r="T17" s="296"/>
      <c r="U17" s="147"/>
      <c r="V17" s="147"/>
      <c r="W17" s="147"/>
      <c r="X17" s="147"/>
      <c r="Y17" s="147"/>
      <c r="Z17" s="147"/>
      <c r="AA17" s="147"/>
      <c r="AB17" s="149"/>
    </row>
    <row r="18" spans="1:28" ht="18.75" customHeight="1">
      <c r="A18" s="294"/>
      <c r="B18" s="285"/>
      <c r="C18" s="285"/>
      <c r="D18" s="285"/>
      <c r="E18" s="295"/>
      <c r="F18" s="152"/>
      <c r="G18" s="148"/>
      <c r="H18" s="297"/>
      <c r="I18" s="297"/>
      <c r="J18" s="297"/>
      <c r="K18" s="297"/>
      <c r="L18" s="297"/>
      <c r="M18" s="297"/>
      <c r="N18" s="297"/>
      <c r="O18" s="297"/>
      <c r="P18" s="297"/>
      <c r="Q18" s="297"/>
      <c r="R18" s="297"/>
      <c r="S18" s="297"/>
      <c r="T18" s="297"/>
      <c r="U18" s="148"/>
      <c r="V18" s="148"/>
      <c r="W18" s="148"/>
      <c r="X18" s="148"/>
      <c r="Y18" s="148"/>
      <c r="Z18" s="148"/>
      <c r="AA18" s="148"/>
      <c r="AB18" s="150"/>
    </row>
    <row r="19" spans="1:28" ht="18.75" customHeight="1">
      <c r="A19" s="345" t="s">
        <v>189</v>
      </c>
      <c r="B19" s="282"/>
      <c r="C19" s="282"/>
      <c r="D19" s="282"/>
      <c r="E19" s="293"/>
      <c r="F19" s="189"/>
      <c r="G19" s="64"/>
      <c r="H19" s="282"/>
      <c r="I19" s="282"/>
      <c r="J19" s="282"/>
      <c r="K19" s="282"/>
      <c r="L19" s="282"/>
      <c r="M19" s="282"/>
      <c r="N19" s="282"/>
      <c r="O19" s="282"/>
      <c r="P19" s="282"/>
      <c r="Q19" s="282"/>
      <c r="R19" s="282"/>
      <c r="S19" s="282"/>
      <c r="T19" s="282"/>
      <c r="U19" s="64"/>
      <c r="V19" s="64"/>
      <c r="W19" s="64"/>
      <c r="X19" s="64"/>
      <c r="Y19" s="64"/>
      <c r="Z19" s="64"/>
      <c r="AA19" s="64"/>
      <c r="AB19" s="194"/>
    </row>
    <row r="20" spans="1:28" ht="18.75" customHeight="1">
      <c r="A20" s="294"/>
      <c r="B20" s="285"/>
      <c r="C20" s="285"/>
      <c r="D20" s="285"/>
      <c r="E20" s="295"/>
      <c r="F20" s="189"/>
      <c r="G20" s="64"/>
      <c r="H20" s="285"/>
      <c r="I20" s="285"/>
      <c r="J20" s="285"/>
      <c r="K20" s="285"/>
      <c r="L20" s="285"/>
      <c r="M20" s="285"/>
      <c r="N20" s="285"/>
      <c r="O20" s="285"/>
      <c r="P20" s="285"/>
      <c r="Q20" s="285"/>
      <c r="R20" s="285"/>
      <c r="S20" s="285"/>
      <c r="T20" s="285"/>
      <c r="U20" s="64"/>
      <c r="V20" s="64"/>
      <c r="W20" s="64"/>
      <c r="X20" s="64"/>
      <c r="Y20" s="64"/>
      <c r="Z20" s="64"/>
      <c r="AA20" s="64"/>
      <c r="AB20" s="194"/>
    </row>
    <row r="21" spans="1:28" ht="18.75" customHeight="1">
      <c r="A21" s="292" t="s">
        <v>292</v>
      </c>
      <c r="B21" s="282"/>
      <c r="C21" s="282"/>
      <c r="D21" s="282"/>
      <c r="E21" s="293"/>
      <c r="F21" s="151"/>
      <c r="G21" s="147"/>
      <c r="H21" s="282">
        <f>IF($J$11=0,"",VLOOKUP($J$11,'入力データ'!$A$5:$V$51,8,TRUE))</f>
        <v>0</v>
      </c>
      <c r="I21" s="282"/>
      <c r="J21" s="282"/>
      <c r="K21" s="282"/>
      <c r="L21" s="282"/>
      <c r="M21" s="282"/>
      <c r="N21" s="282"/>
      <c r="O21" s="282"/>
      <c r="P21" s="282"/>
      <c r="Q21" s="282"/>
      <c r="R21" s="282"/>
      <c r="S21" s="282"/>
      <c r="T21" s="282"/>
      <c r="U21" s="147"/>
      <c r="V21" s="147"/>
      <c r="W21" s="147"/>
      <c r="X21" s="147"/>
      <c r="Y21" s="147"/>
      <c r="Z21" s="147"/>
      <c r="AA21" s="147"/>
      <c r="AB21" s="149"/>
    </row>
    <row r="22" spans="1:28" ht="18.75" customHeight="1">
      <c r="A22" s="294"/>
      <c r="B22" s="285"/>
      <c r="C22" s="285"/>
      <c r="D22" s="285"/>
      <c r="E22" s="295"/>
      <c r="F22" s="152"/>
      <c r="G22" s="148"/>
      <c r="H22" s="285"/>
      <c r="I22" s="285"/>
      <c r="J22" s="285"/>
      <c r="K22" s="285"/>
      <c r="L22" s="285"/>
      <c r="M22" s="285"/>
      <c r="N22" s="285"/>
      <c r="O22" s="285"/>
      <c r="P22" s="285"/>
      <c r="Q22" s="285"/>
      <c r="R22" s="285"/>
      <c r="S22" s="285"/>
      <c r="T22" s="285"/>
      <c r="U22" s="148"/>
      <c r="V22" s="148"/>
      <c r="W22" s="148"/>
      <c r="X22" s="148"/>
      <c r="Y22" s="148"/>
      <c r="Z22" s="148"/>
      <c r="AA22" s="148"/>
      <c r="AB22" s="150"/>
    </row>
    <row r="23" spans="1:28" ht="18.75" customHeight="1">
      <c r="A23" s="292" t="s">
        <v>112</v>
      </c>
      <c r="B23" s="282"/>
      <c r="C23" s="282"/>
      <c r="D23" s="282"/>
      <c r="E23" s="293"/>
      <c r="F23" s="57"/>
      <c r="G23" s="57"/>
      <c r="H23" s="298" t="s">
        <v>261</v>
      </c>
      <c r="I23" s="298"/>
      <c r="J23" s="298"/>
      <c r="K23" s="298"/>
      <c r="L23" s="298"/>
      <c r="M23" s="298"/>
      <c r="N23" s="282" t="s">
        <v>248</v>
      </c>
      <c r="O23" s="282">
        <f>IF($J$11=0,"",VLOOKUP($J$11,'入力データ'!$A$5:$V$51,17,TRUE))</f>
        <v>0</v>
      </c>
      <c r="P23" s="282"/>
      <c r="Q23" s="282"/>
      <c r="R23" s="282"/>
      <c r="S23" s="282"/>
      <c r="T23" s="282"/>
      <c r="U23" s="57"/>
      <c r="V23" s="57"/>
      <c r="W23" s="57"/>
      <c r="X23" s="57"/>
      <c r="Y23" s="57"/>
      <c r="Z23" s="57"/>
      <c r="AA23" s="57"/>
      <c r="AB23" s="153"/>
    </row>
    <row r="24" spans="1:28" ht="18.75" customHeight="1">
      <c r="A24" s="294" t="s">
        <v>125</v>
      </c>
      <c r="B24" s="285"/>
      <c r="C24" s="285"/>
      <c r="D24" s="285"/>
      <c r="E24" s="295"/>
      <c r="F24" s="57"/>
      <c r="G24" s="57"/>
      <c r="H24" s="299"/>
      <c r="I24" s="299"/>
      <c r="J24" s="299"/>
      <c r="K24" s="299"/>
      <c r="L24" s="299"/>
      <c r="M24" s="299"/>
      <c r="N24" s="285"/>
      <c r="O24" s="285"/>
      <c r="P24" s="285"/>
      <c r="Q24" s="285"/>
      <c r="R24" s="285"/>
      <c r="S24" s="285"/>
      <c r="T24" s="285"/>
      <c r="U24" s="57"/>
      <c r="V24" s="57"/>
      <c r="W24" s="57"/>
      <c r="X24" s="57"/>
      <c r="Y24" s="57"/>
      <c r="Z24" s="57"/>
      <c r="AA24" s="57"/>
      <c r="AB24" s="153"/>
    </row>
    <row r="25" spans="1:28" ht="18.75" customHeight="1">
      <c r="A25" s="345" t="s">
        <v>255</v>
      </c>
      <c r="B25" s="282"/>
      <c r="C25" s="282"/>
      <c r="D25" s="282"/>
      <c r="E25" s="293"/>
      <c r="F25" s="151"/>
      <c r="G25" s="147"/>
      <c r="H25" s="147"/>
      <c r="I25" s="349">
        <f>IF($J$11=0,"",VLOOKUP($J$11,'入力データ'!$A$5:$V$51,12,TRUE))</f>
        <v>0</v>
      </c>
      <c r="J25" s="349"/>
      <c r="K25" s="349"/>
      <c r="L25" s="349"/>
      <c r="M25" s="349"/>
      <c r="N25" s="349"/>
      <c r="O25" s="349"/>
      <c r="P25" s="349"/>
      <c r="Q25" s="349"/>
      <c r="R25" s="349"/>
      <c r="S25" s="349"/>
      <c r="T25" s="147"/>
      <c r="U25" s="147"/>
      <c r="V25" s="147"/>
      <c r="W25" s="147"/>
      <c r="X25" s="147"/>
      <c r="Y25" s="147"/>
      <c r="Z25" s="147"/>
      <c r="AA25" s="147"/>
      <c r="AB25" s="149"/>
    </row>
    <row r="26" spans="1:28" ht="18.75" customHeight="1">
      <c r="A26" s="294" t="s">
        <v>99</v>
      </c>
      <c r="B26" s="285"/>
      <c r="C26" s="285"/>
      <c r="D26" s="285"/>
      <c r="E26" s="295"/>
      <c r="F26" s="152"/>
      <c r="G26" s="148"/>
      <c r="H26" s="148"/>
      <c r="I26" s="350"/>
      <c r="J26" s="350"/>
      <c r="K26" s="350"/>
      <c r="L26" s="350"/>
      <c r="M26" s="350"/>
      <c r="N26" s="350"/>
      <c r="O26" s="350"/>
      <c r="P26" s="350"/>
      <c r="Q26" s="350"/>
      <c r="R26" s="350"/>
      <c r="S26" s="350"/>
      <c r="T26" s="148"/>
      <c r="U26" s="148"/>
      <c r="V26" s="148"/>
      <c r="W26" s="148"/>
      <c r="X26" s="148"/>
      <c r="Y26" s="148"/>
      <c r="Z26" s="148"/>
      <c r="AA26" s="148"/>
      <c r="AB26" s="150"/>
    </row>
    <row r="27" spans="1:28" ht="18.75" customHeight="1">
      <c r="A27" s="292" t="s">
        <v>256</v>
      </c>
      <c r="B27" s="282"/>
      <c r="C27" s="282"/>
      <c r="D27" s="282"/>
      <c r="E27" s="293"/>
      <c r="F27" s="151"/>
      <c r="G27" s="147"/>
      <c r="H27" s="147"/>
      <c r="I27" s="349">
        <f>IF($J$11=0,"",VLOOKUP($J$11,'入力データ'!$A$5:$V$51,13,TRUE))</f>
        <v>0</v>
      </c>
      <c r="J27" s="349"/>
      <c r="K27" s="349"/>
      <c r="L27" s="349"/>
      <c r="M27" s="349"/>
      <c r="N27" s="349"/>
      <c r="O27" s="349"/>
      <c r="P27" s="349"/>
      <c r="Q27" s="349"/>
      <c r="R27" s="349"/>
      <c r="S27" s="349"/>
      <c r="T27" s="57"/>
      <c r="U27" s="57"/>
      <c r="V27" s="57"/>
      <c r="W27" s="57"/>
      <c r="X27" s="57"/>
      <c r="Y27" s="57"/>
      <c r="Z27" s="57"/>
      <c r="AA27" s="57"/>
      <c r="AB27" s="153"/>
    </row>
    <row r="28" spans="1:28" ht="18.75" customHeight="1">
      <c r="A28" s="294" t="s">
        <v>127</v>
      </c>
      <c r="B28" s="285"/>
      <c r="C28" s="285"/>
      <c r="D28" s="285"/>
      <c r="E28" s="295"/>
      <c r="F28" s="152"/>
      <c r="G28" s="148"/>
      <c r="H28" s="148"/>
      <c r="I28" s="350"/>
      <c r="J28" s="350"/>
      <c r="K28" s="350"/>
      <c r="L28" s="350"/>
      <c r="M28" s="350"/>
      <c r="N28" s="350"/>
      <c r="O28" s="350"/>
      <c r="P28" s="350"/>
      <c r="Q28" s="350"/>
      <c r="R28" s="350"/>
      <c r="S28" s="350"/>
      <c r="T28" s="57"/>
      <c r="U28" s="57"/>
      <c r="V28" s="57"/>
      <c r="W28" s="57"/>
      <c r="X28" s="57"/>
      <c r="Y28" s="57"/>
      <c r="Z28" s="57"/>
      <c r="AA28" s="57"/>
      <c r="AB28" s="153"/>
    </row>
    <row r="29" spans="1:28" ht="18.75" customHeight="1">
      <c r="A29" s="292" t="s">
        <v>129</v>
      </c>
      <c r="B29" s="282"/>
      <c r="C29" s="282"/>
      <c r="D29" s="282"/>
      <c r="E29" s="293"/>
      <c r="F29" s="151"/>
      <c r="G29" s="147"/>
      <c r="H29" s="147"/>
      <c r="I29" s="349">
        <f>IF($J$11=0,"",VLOOKUP($J$11,'入力データ'!$A$5:$V$51,14,TRUE))</f>
        <v>0</v>
      </c>
      <c r="J29" s="349"/>
      <c r="K29" s="349"/>
      <c r="L29" s="349"/>
      <c r="M29" s="349"/>
      <c r="N29" s="349"/>
      <c r="O29" s="349"/>
      <c r="P29" s="349"/>
      <c r="Q29" s="349"/>
      <c r="R29" s="349"/>
      <c r="S29" s="349"/>
      <c r="T29" s="154"/>
      <c r="U29" s="154"/>
      <c r="V29" s="154"/>
      <c r="W29" s="154"/>
      <c r="X29" s="154"/>
      <c r="Y29" s="154"/>
      <c r="Z29" s="154"/>
      <c r="AA29" s="154"/>
      <c r="AB29" s="155"/>
    </row>
    <row r="30" spans="1:28" ht="18.75" customHeight="1">
      <c r="A30" s="294"/>
      <c r="B30" s="285"/>
      <c r="C30" s="285"/>
      <c r="D30" s="285"/>
      <c r="E30" s="295"/>
      <c r="F30" s="152"/>
      <c r="G30" s="148"/>
      <c r="H30" s="148"/>
      <c r="I30" s="350"/>
      <c r="J30" s="350"/>
      <c r="K30" s="350"/>
      <c r="L30" s="350"/>
      <c r="M30" s="350"/>
      <c r="N30" s="350"/>
      <c r="O30" s="350"/>
      <c r="P30" s="350"/>
      <c r="Q30" s="350"/>
      <c r="R30" s="350"/>
      <c r="S30" s="350"/>
      <c r="T30" s="156"/>
      <c r="U30" s="156"/>
      <c r="V30" s="156"/>
      <c r="W30" s="156"/>
      <c r="X30" s="156"/>
      <c r="Y30" s="156"/>
      <c r="Z30" s="156"/>
      <c r="AA30" s="156"/>
      <c r="AB30" s="157"/>
    </row>
    <row r="31" spans="1:28" ht="18.75" customHeight="1">
      <c r="A31" s="292" t="s">
        <v>135</v>
      </c>
      <c r="B31" s="282"/>
      <c r="C31" s="282"/>
      <c r="D31" s="282"/>
      <c r="E31" s="293"/>
      <c r="F31" s="154"/>
      <c r="G31" s="154"/>
      <c r="H31" s="154"/>
      <c r="I31" s="282">
        <f>IF($J$11=0,"",VLOOKUP($J$11,'入力データ'!$A$5:$V$51,19,TRUE))</f>
        <v>0</v>
      </c>
      <c r="J31" s="282"/>
      <c r="K31" s="282"/>
      <c r="L31" s="282"/>
      <c r="M31" s="282"/>
      <c r="N31" s="282"/>
      <c r="O31" s="282"/>
      <c r="P31" s="154"/>
      <c r="Q31" s="154"/>
      <c r="R31" s="154"/>
      <c r="S31" s="154"/>
      <c r="T31" s="154"/>
      <c r="U31" s="154"/>
      <c r="V31" s="154"/>
      <c r="W31" s="154"/>
      <c r="X31" s="154"/>
      <c r="Y31" s="154"/>
      <c r="Z31" s="154"/>
      <c r="AA31" s="154"/>
      <c r="AB31" s="155"/>
    </row>
    <row r="32" spans="1:28" ht="18.75" customHeight="1">
      <c r="A32" s="294"/>
      <c r="B32" s="285"/>
      <c r="C32" s="285"/>
      <c r="D32" s="285"/>
      <c r="E32" s="295"/>
      <c r="F32" s="156"/>
      <c r="G32" s="156"/>
      <c r="H32" s="156"/>
      <c r="I32" s="285"/>
      <c r="J32" s="285"/>
      <c r="K32" s="285"/>
      <c r="L32" s="285"/>
      <c r="M32" s="285"/>
      <c r="N32" s="285"/>
      <c r="O32" s="285"/>
      <c r="P32" s="156"/>
      <c r="Q32" s="156"/>
      <c r="R32" s="156"/>
      <c r="S32" s="156"/>
      <c r="T32" s="156"/>
      <c r="U32" s="156"/>
      <c r="V32" s="156"/>
      <c r="W32" s="156"/>
      <c r="X32" s="156"/>
      <c r="Y32" s="156"/>
      <c r="Z32" s="156"/>
      <c r="AA32" s="156"/>
      <c r="AB32" s="157"/>
    </row>
    <row r="33" spans="1:28" ht="18.75" customHeight="1">
      <c r="A33" s="292" t="s">
        <v>130</v>
      </c>
      <c r="B33" s="282"/>
      <c r="C33" s="282"/>
      <c r="D33" s="282"/>
      <c r="E33" s="293"/>
      <c r="F33" s="302">
        <f>IF($J$11=0,"",VLOOKUP($J$11,'入力データ'!$A$5:$V$51,20,TRUE))</f>
        <v>0</v>
      </c>
      <c r="G33" s="282"/>
      <c r="H33" s="282"/>
      <c r="I33" s="282"/>
      <c r="J33" s="282"/>
      <c r="K33" s="293"/>
      <c r="L33" s="320" t="s">
        <v>186</v>
      </c>
      <c r="M33" s="320"/>
      <c r="N33" s="320"/>
      <c r="O33" s="320"/>
      <c r="P33" s="302" t="str">
        <f>IF(J11=0,"",IF(VLOOKUP($J$11,'入力データ'!$A$5:$V$51,21,TRUE)=0," ",VLOOKUP($J$11,'入力データ'!$A$5:$V$51,21,TRUE)))</f>
        <v> </v>
      </c>
      <c r="Q33" s="282"/>
      <c r="R33" s="282"/>
      <c r="S33" s="282"/>
      <c r="T33" s="293"/>
      <c r="U33" s="147"/>
      <c r="V33" s="147"/>
      <c r="W33" s="147"/>
      <c r="X33" s="147"/>
      <c r="Y33" s="147"/>
      <c r="Z33" s="147"/>
      <c r="AA33" s="147"/>
      <c r="AB33" s="149"/>
    </row>
    <row r="34" spans="1:28" ht="18.75" customHeight="1">
      <c r="A34" s="294"/>
      <c r="B34" s="285"/>
      <c r="C34" s="285"/>
      <c r="D34" s="285"/>
      <c r="E34" s="295"/>
      <c r="F34" s="303"/>
      <c r="G34" s="285"/>
      <c r="H34" s="285"/>
      <c r="I34" s="285"/>
      <c r="J34" s="285"/>
      <c r="K34" s="295"/>
      <c r="L34" s="321"/>
      <c r="M34" s="321"/>
      <c r="N34" s="321"/>
      <c r="O34" s="321"/>
      <c r="P34" s="303"/>
      <c r="Q34" s="285"/>
      <c r="R34" s="285"/>
      <c r="S34" s="285"/>
      <c r="T34" s="295"/>
      <c r="U34" s="148"/>
      <c r="V34" s="148"/>
      <c r="W34" s="148"/>
      <c r="X34" s="148"/>
      <c r="Y34" s="148"/>
      <c r="Z34" s="148"/>
      <c r="AA34" s="148"/>
      <c r="AB34" s="150"/>
    </row>
    <row r="35" spans="1:28" ht="18.75" customHeight="1">
      <c r="A35" s="292" t="s">
        <v>136</v>
      </c>
      <c r="B35" s="282"/>
      <c r="C35" s="282"/>
      <c r="D35" s="282"/>
      <c r="E35" s="293"/>
      <c r="F35" s="64"/>
      <c r="G35" s="64"/>
      <c r="H35" s="64"/>
      <c r="I35" s="57"/>
      <c r="J35" s="158"/>
      <c r="K35" s="158"/>
      <c r="L35" s="57"/>
      <c r="M35" s="64"/>
      <c r="N35" s="64"/>
      <c r="O35" s="57"/>
      <c r="P35" s="57"/>
      <c r="Q35" s="57"/>
      <c r="R35" s="57"/>
      <c r="S35" s="57"/>
      <c r="T35" s="57"/>
      <c r="U35" s="57"/>
      <c r="V35" s="57"/>
      <c r="W35" s="57"/>
      <c r="X35" s="57"/>
      <c r="Y35" s="57"/>
      <c r="Z35" s="57"/>
      <c r="AA35" s="57"/>
      <c r="AB35" s="153"/>
    </row>
    <row r="36" spans="1:28" ht="18.75" customHeight="1">
      <c r="A36" s="328"/>
      <c r="B36" s="318"/>
      <c r="C36" s="318"/>
      <c r="D36" s="318"/>
      <c r="E36" s="329"/>
      <c r="F36" s="64"/>
      <c r="G36" s="64"/>
      <c r="H36" s="64"/>
      <c r="I36" s="57"/>
      <c r="J36" s="158"/>
      <c r="K36" s="158"/>
      <c r="L36" s="57"/>
      <c r="M36" s="64"/>
      <c r="N36" s="64"/>
      <c r="O36" s="57"/>
      <c r="P36" s="57"/>
      <c r="Q36" s="57"/>
      <c r="R36" s="57"/>
      <c r="S36" s="57"/>
      <c r="T36" s="57"/>
      <c r="U36" s="57"/>
      <c r="V36" s="57"/>
      <c r="W36" s="57"/>
      <c r="X36" s="57"/>
      <c r="Y36" s="57"/>
      <c r="Z36" s="57"/>
      <c r="AA36" s="57"/>
      <c r="AB36" s="153"/>
    </row>
    <row r="37" spans="1:28" ht="18.75" customHeight="1">
      <c r="A37" s="328"/>
      <c r="B37" s="318"/>
      <c r="C37" s="318"/>
      <c r="D37" s="318"/>
      <c r="E37" s="329"/>
      <c r="F37" s="64"/>
      <c r="G37" s="64"/>
      <c r="H37" s="64"/>
      <c r="I37" s="57"/>
      <c r="J37" s="158"/>
      <c r="K37" s="158"/>
      <c r="L37" s="57"/>
      <c r="M37" s="64"/>
      <c r="N37" s="64"/>
      <c r="O37" s="57"/>
      <c r="P37" s="57"/>
      <c r="Q37" s="57"/>
      <c r="R37" s="57"/>
      <c r="S37" s="57"/>
      <c r="T37" s="57"/>
      <c r="U37" s="57"/>
      <c r="V37" s="57"/>
      <c r="W37" s="57"/>
      <c r="X37" s="57"/>
      <c r="Y37" s="57"/>
      <c r="Z37" s="57"/>
      <c r="AA37" s="57"/>
      <c r="AB37" s="153"/>
    </row>
    <row r="38" spans="1:28" ht="18.75" customHeight="1">
      <c r="A38" s="328"/>
      <c r="B38" s="318"/>
      <c r="C38" s="318"/>
      <c r="D38" s="318"/>
      <c r="E38" s="329"/>
      <c r="F38" s="57"/>
      <c r="G38" s="57"/>
      <c r="H38" s="57"/>
      <c r="I38" s="57"/>
      <c r="J38" s="57"/>
      <c r="K38" s="57"/>
      <c r="L38" s="57"/>
      <c r="M38" s="57"/>
      <c r="N38" s="57"/>
      <c r="O38" s="57"/>
      <c r="P38" s="57"/>
      <c r="Q38" s="57"/>
      <c r="R38" s="57"/>
      <c r="S38" s="57"/>
      <c r="T38" s="57"/>
      <c r="U38" s="57"/>
      <c r="V38" s="57"/>
      <c r="W38" s="57"/>
      <c r="X38" s="57"/>
      <c r="Y38" s="57"/>
      <c r="Z38" s="57"/>
      <c r="AA38" s="57"/>
      <c r="AB38" s="153"/>
    </row>
    <row r="39" spans="1:28" ht="18.75" customHeight="1">
      <c r="A39" s="328"/>
      <c r="B39" s="318"/>
      <c r="C39" s="318"/>
      <c r="D39" s="318"/>
      <c r="E39" s="329"/>
      <c r="F39" s="57"/>
      <c r="G39" s="57"/>
      <c r="H39" s="57"/>
      <c r="I39" s="57"/>
      <c r="J39" s="57"/>
      <c r="K39" s="57"/>
      <c r="L39" s="57"/>
      <c r="M39" s="57"/>
      <c r="N39" s="57"/>
      <c r="O39" s="57"/>
      <c r="P39" s="57"/>
      <c r="Q39" s="57"/>
      <c r="R39" s="57"/>
      <c r="S39" s="57"/>
      <c r="T39" s="57"/>
      <c r="U39" s="57"/>
      <c r="V39" s="57"/>
      <c r="W39" s="57"/>
      <c r="X39" s="57"/>
      <c r="Y39" s="57"/>
      <c r="Z39" s="57"/>
      <c r="AA39" s="57"/>
      <c r="AB39" s="153"/>
    </row>
    <row r="40" spans="1:28" ht="18.75" customHeight="1">
      <c r="A40" s="328"/>
      <c r="B40" s="318"/>
      <c r="C40" s="318"/>
      <c r="D40" s="318"/>
      <c r="E40" s="329"/>
      <c r="F40" s="57"/>
      <c r="G40" s="57"/>
      <c r="H40" s="57"/>
      <c r="I40" s="57"/>
      <c r="J40" s="57"/>
      <c r="K40" s="57"/>
      <c r="L40" s="57"/>
      <c r="M40" s="57"/>
      <c r="N40" s="57"/>
      <c r="O40" s="57"/>
      <c r="P40" s="57"/>
      <c r="Q40" s="57"/>
      <c r="R40" s="57"/>
      <c r="S40" s="57"/>
      <c r="T40" s="57"/>
      <c r="U40" s="57"/>
      <c r="V40" s="57"/>
      <c r="W40" s="57"/>
      <c r="X40" s="57"/>
      <c r="Y40" s="57"/>
      <c r="Z40" s="57"/>
      <c r="AA40" s="57"/>
      <c r="AB40" s="153"/>
    </row>
    <row r="41" spans="1:28" ht="18.75" customHeight="1">
      <c r="A41" s="328"/>
      <c r="B41" s="318"/>
      <c r="C41" s="318"/>
      <c r="D41" s="318"/>
      <c r="E41" s="329"/>
      <c r="F41" s="57"/>
      <c r="G41" s="57"/>
      <c r="H41" s="57"/>
      <c r="I41" s="57"/>
      <c r="J41" s="57"/>
      <c r="K41" s="57"/>
      <c r="L41" s="57"/>
      <c r="M41" s="57"/>
      <c r="N41" s="57"/>
      <c r="O41" s="57"/>
      <c r="P41" s="57"/>
      <c r="Q41" s="57"/>
      <c r="R41" s="57"/>
      <c r="S41" s="57"/>
      <c r="T41" s="57"/>
      <c r="U41" s="57"/>
      <c r="V41" s="57"/>
      <c r="W41" s="57"/>
      <c r="X41" s="57"/>
      <c r="Y41" s="57"/>
      <c r="Z41" s="57"/>
      <c r="AA41" s="57"/>
      <c r="AB41" s="153"/>
    </row>
    <row r="42" spans="1:28" ht="18.75" customHeight="1">
      <c r="A42" s="328"/>
      <c r="B42" s="318"/>
      <c r="C42" s="318"/>
      <c r="D42" s="318"/>
      <c r="E42" s="329"/>
      <c r="F42" s="57"/>
      <c r="G42" s="57"/>
      <c r="H42" s="57"/>
      <c r="I42" s="57"/>
      <c r="J42" s="57"/>
      <c r="K42" s="57"/>
      <c r="L42" s="57"/>
      <c r="M42" s="57"/>
      <c r="N42" s="67"/>
      <c r="O42" s="57"/>
      <c r="P42" s="57"/>
      <c r="Q42" s="64"/>
      <c r="R42" s="64"/>
      <c r="S42" s="64"/>
      <c r="T42" s="64"/>
      <c r="U42" s="64"/>
      <c r="V42" s="64"/>
      <c r="W42" s="64"/>
      <c r="X42" s="64"/>
      <c r="Y42" s="78"/>
      <c r="Z42" s="57"/>
      <c r="AA42" s="57"/>
      <c r="AB42" s="153"/>
    </row>
    <row r="43" spans="1:28" ht="18.75" customHeight="1" thickBot="1">
      <c r="A43" s="330"/>
      <c r="B43" s="331"/>
      <c r="C43" s="331"/>
      <c r="D43" s="331"/>
      <c r="E43" s="332"/>
      <c r="F43" s="159"/>
      <c r="G43" s="159"/>
      <c r="H43" s="159"/>
      <c r="I43" s="159"/>
      <c r="J43" s="159"/>
      <c r="K43" s="159"/>
      <c r="L43" s="159"/>
      <c r="M43" s="159"/>
      <c r="N43" s="159"/>
      <c r="O43" s="159"/>
      <c r="P43" s="159"/>
      <c r="Q43" s="159"/>
      <c r="R43" s="159"/>
      <c r="S43" s="159"/>
      <c r="T43" s="159"/>
      <c r="U43" s="159"/>
      <c r="V43" s="159"/>
      <c r="W43" s="159"/>
      <c r="X43" s="159"/>
      <c r="Y43" s="159"/>
      <c r="Z43" s="159"/>
      <c r="AA43" s="159"/>
      <c r="AB43" s="160"/>
    </row>
  </sheetData>
  <sheetProtection/>
  <mergeCells count="43">
    <mergeCell ref="P33:T34"/>
    <mergeCell ref="A35:E43"/>
    <mergeCell ref="A31:E32"/>
    <mergeCell ref="I31:O32"/>
    <mergeCell ref="A33:E34"/>
    <mergeCell ref="F33:K34"/>
    <mergeCell ref="L33:O34"/>
    <mergeCell ref="I29:S30"/>
    <mergeCell ref="I25:S26"/>
    <mergeCell ref="I27:S28"/>
    <mergeCell ref="A25:E25"/>
    <mergeCell ref="A26:E26"/>
    <mergeCell ref="A27:E27"/>
    <mergeCell ref="A28:E28"/>
    <mergeCell ref="A29:E30"/>
    <mergeCell ref="A19:E20"/>
    <mergeCell ref="A21:E22"/>
    <mergeCell ref="H21:T22"/>
    <mergeCell ref="H19:T20"/>
    <mergeCell ref="A23:E23"/>
    <mergeCell ref="H23:M24"/>
    <mergeCell ref="N23:N24"/>
    <mergeCell ref="O23:T24"/>
    <mergeCell ref="A24:E24"/>
    <mergeCell ref="H13:AA14"/>
    <mergeCell ref="F11:I12"/>
    <mergeCell ref="J11:N12"/>
    <mergeCell ref="O11:R12"/>
    <mergeCell ref="S11:AB12"/>
    <mergeCell ref="A17:E18"/>
    <mergeCell ref="H17:T18"/>
    <mergeCell ref="I15:Q16"/>
    <mergeCell ref="R15:T16"/>
    <mergeCell ref="A1:AB1"/>
    <mergeCell ref="V2:X2"/>
    <mergeCell ref="Y2:Z2"/>
    <mergeCell ref="B4:H4"/>
    <mergeCell ref="V3:AA3"/>
    <mergeCell ref="A15:E16"/>
    <mergeCell ref="F15:H16"/>
    <mergeCell ref="C8:Z9"/>
    <mergeCell ref="A11:E12"/>
    <mergeCell ref="A13:E14"/>
  </mergeCells>
  <printOptions/>
  <pageMargins left="0.84" right="0.787" top="0.984" bottom="0.984" header="0.512" footer="0.512"/>
  <pageSetup horizontalDpi="600" verticalDpi="600" orientation="portrait" paperSize="9" scale="93" r:id="rId4"/>
  <drawing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AL41"/>
  <sheetViews>
    <sheetView showGridLines="0" view="pageBreakPreview" zoomScale="85" zoomScaleSheetLayoutView="85" zoomScalePageLayoutView="0" workbookViewId="0" topLeftCell="A1">
      <selection activeCell="AL34" sqref="AL34"/>
    </sheetView>
  </sheetViews>
  <sheetFormatPr defaultColWidth="3.00390625" defaultRowHeight="18.75" customHeight="1"/>
  <cols>
    <col min="1" max="28" width="3.125" style="44" customWidth="1"/>
    <col min="29" max="16384" width="3.00390625" style="44" customWidth="1"/>
  </cols>
  <sheetData>
    <row r="1" spans="1:35" ht="18.75" customHeight="1" thickBot="1">
      <c r="A1" s="341" t="s">
        <v>287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43"/>
      <c r="AD1" s="43"/>
      <c r="AE1" s="43"/>
      <c r="AF1" s="43"/>
      <c r="AG1" s="43"/>
      <c r="AH1" s="43"/>
      <c r="AI1" s="43"/>
    </row>
    <row r="2" spans="1:34" s="54" customFormat="1" ht="18.75" customHeight="1">
      <c r="A2" s="16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96"/>
      <c r="AC2" s="43"/>
      <c r="AD2" s="43"/>
      <c r="AE2" s="43"/>
      <c r="AF2" s="43"/>
      <c r="AG2" s="43"/>
      <c r="AH2" s="43"/>
    </row>
    <row r="3" spans="1:34" ht="18.75" customHeight="1">
      <c r="A3" s="165"/>
      <c r="B3" s="57"/>
      <c r="C3" s="57"/>
      <c r="D3" s="57"/>
      <c r="E3" s="57"/>
      <c r="F3" s="57"/>
      <c r="G3" s="57"/>
      <c r="H3" s="57"/>
      <c r="I3" s="57"/>
      <c r="J3" s="57"/>
      <c r="K3" s="57"/>
      <c r="L3" s="57"/>
      <c r="M3" s="57"/>
      <c r="N3" s="57"/>
      <c r="O3" s="57"/>
      <c r="P3" s="57"/>
      <c r="Q3" s="57"/>
      <c r="R3" s="57"/>
      <c r="S3" s="57"/>
      <c r="T3" s="57"/>
      <c r="U3" s="57"/>
      <c r="V3" s="57"/>
      <c r="W3" s="57"/>
      <c r="X3" s="57"/>
      <c r="Y3" s="57"/>
      <c r="Z3" s="57"/>
      <c r="AA3" s="57"/>
      <c r="AB3" s="153"/>
      <c r="AC3" s="43"/>
      <c r="AD3" s="43"/>
      <c r="AE3" s="43"/>
      <c r="AF3" s="43"/>
      <c r="AG3" s="43"/>
      <c r="AH3" s="43"/>
    </row>
    <row r="4" spans="1:34" ht="18.75" customHeight="1">
      <c r="A4" s="165"/>
      <c r="B4" s="57"/>
      <c r="C4" s="57"/>
      <c r="D4" s="57"/>
      <c r="E4" s="57"/>
      <c r="F4" s="57"/>
      <c r="G4" s="57"/>
      <c r="H4" s="57"/>
      <c r="I4" s="57"/>
      <c r="J4" s="310" t="s">
        <v>119</v>
      </c>
      <c r="K4" s="351"/>
      <c r="L4" s="352"/>
      <c r="M4" s="353"/>
      <c r="N4" s="351"/>
      <c r="O4" s="352"/>
      <c r="P4" s="353"/>
      <c r="Q4" s="351"/>
      <c r="R4" s="352"/>
      <c r="S4" s="353"/>
      <c r="T4" s="351"/>
      <c r="U4" s="352"/>
      <c r="V4" s="352"/>
      <c r="W4" s="302" t="s">
        <v>120</v>
      </c>
      <c r="X4" s="282"/>
      <c r="Y4" s="154"/>
      <c r="Z4" s="154"/>
      <c r="AA4" s="197"/>
      <c r="AB4" s="153"/>
      <c r="AC4" s="43"/>
      <c r="AD4" s="43"/>
      <c r="AE4" s="43"/>
      <c r="AF4" s="43"/>
      <c r="AG4" s="43"/>
      <c r="AH4" s="43"/>
    </row>
    <row r="5" spans="1:34" ht="18.75" customHeight="1">
      <c r="A5" s="165"/>
      <c r="B5" s="57"/>
      <c r="C5" s="57"/>
      <c r="D5" s="57"/>
      <c r="E5" s="57"/>
      <c r="F5" s="57"/>
      <c r="G5" s="57"/>
      <c r="H5" s="57"/>
      <c r="I5" s="57"/>
      <c r="J5" s="311"/>
      <c r="K5" s="57"/>
      <c r="L5" s="57"/>
      <c r="M5" s="57"/>
      <c r="N5" s="198"/>
      <c r="O5" s="57"/>
      <c r="P5" s="199"/>
      <c r="Q5" s="198"/>
      <c r="R5" s="57"/>
      <c r="S5" s="199"/>
      <c r="T5" s="57"/>
      <c r="U5" s="57"/>
      <c r="V5" s="57"/>
      <c r="W5" s="354" t="s">
        <v>143</v>
      </c>
      <c r="X5" s="299"/>
      <c r="Y5" s="299"/>
      <c r="Z5" s="299"/>
      <c r="AA5" s="355"/>
      <c r="AB5" s="153"/>
      <c r="AC5" s="43"/>
      <c r="AD5" s="43"/>
      <c r="AE5" s="43"/>
      <c r="AF5" s="43"/>
      <c r="AG5" s="43"/>
      <c r="AH5" s="43"/>
    </row>
    <row r="6" spans="1:34" ht="18.75" customHeight="1">
      <c r="A6" s="165"/>
      <c r="B6" s="57"/>
      <c r="C6" s="57"/>
      <c r="D6" s="57"/>
      <c r="E6" s="57"/>
      <c r="F6" s="57"/>
      <c r="G6" s="57"/>
      <c r="H6" s="57"/>
      <c r="I6" s="57"/>
      <c r="J6" s="311"/>
      <c r="K6" s="57"/>
      <c r="L6" s="57"/>
      <c r="M6" s="57"/>
      <c r="N6" s="198"/>
      <c r="O6" s="57"/>
      <c r="P6" s="199"/>
      <c r="Q6" s="198"/>
      <c r="R6" s="57"/>
      <c r="S6" s="199"/>
      <c r="T6" s="57"/>
      <c r="U6" s="57"/>
      <c r="V6" s="57"/>
      <c r="W6" s="302" t="s">
        <v>121</v>
      </c>
      <c r="X6" s="282"/>
      <c r="Y6" s="154"/>
      <c r="Z6" s="154"/>
      <c r="AA6" s="197"/>
      <c r="AB6" s="153"/>
      <c r="AC6" s="43"/>
      <c r="AD6" s="43"/>
      <c r="AE6" s="43"/>
      <c r="AF6" s="43"/>
      <c r="AG6" s="43"/>
      <c r="AH6" s="43"/>
    </row>
    <row r="7" spans="1:28" ht="18.75" customHeight="1">
      <c r="A7" s="165"/>
      <c r="B7" s="57"/>
      <c r="C7" s="57"/>
      <c r="D7" s="57"/>
      <c r="E7" s="57"/>
      <c r="F7" s="57"/>
      <c r="G7" s="57"/>
      <c r="H7" s="57"/>
      <c r="I7" s="57"/>
      <c r="J7" s="312"/>
      <c r="K7" s="156"/>
      <c r="L7" s="156"/>
      <c r="M7" s="156"/>
      <c r="N7" s="191"/>
      <c r="O7" s="156"/>
      <c r="P7" s="200"/>
      <c r="Q7" s="191"/>
      <c r="R7" s="156"/>
      <c r="S7" s="200"/>
      <c r="T7" s="156"/>
      <c r="U7" s="156"/>
      <c r="V7" s="156"/>
      <c r="W7" s="354" t="s">
        <v>128</v>
      </c>
      <c r="X7" s="299"/>
      <c r="Y7" s="299"/>
      <c r="Z7" s="299"/>
      <c r="AA7" s="355"/>
      <c r="AB7" s="153"/>
    </row>
    <row r="8" spans="1:38" ht="18.75" customHeight="1">
      <c r="A8" s="165"/>
      <c r="B8" s="57"/>
      <c r="C8" s="57"/>
      <c r="D8" s="57"/>
      <c r="E8" s="57"/>
      <c r="F8" s="57"/>
      <c r="G8" s="57"/>
      <c r="H8" s="57"/>
      <c r="I8" s="57"/>
      <c r="J8" s="57"/>
      <c r="K8" s="57"/>
      <c r="L8" s="57"/>
      <c r="M8" s="67"/>
      <c r="N8" s="57"/>
      <c r="O8" s="57"/>
      <c r="P8" s="57"/>
      <c r="Q8" s="57"/>
      <c r="R8" s="57"/>
      <c r="S8" s="57"/>
      <c r="T8" s="57"/>
      <c r="U8" s="57"/>
      <c r="V8" s="57"/>
      <c r="W8" s="57"/>
      <c r="X8" s="57"/>
      <c r="Y8" s="57"/>
      <c r="Z8" s="57"/>
      <c r="AA8" s="67"/>
      <c r="AB8" s="153"/>
      <c r="AL8" s="125"/>
    </row>
    <row r="9" spans="1:28" ht="18.75" customHeight="1">
      <c r="A9" s="165"/>
      <c r="B9" s="57"/>
      <c r="C9" s="57"/>
      <c r="D9" s="57"/>
      <c r="E9" s="57"/>
      <c r="F9" s="57"/>
      <c r="G9" s="57"/>
      <c r="H9" s="57"/>
      <c r="I9" s="57"/>
      <c r="J9" s="57"/>
      <c r="K9" s="57"/>
      <c r="L9" s="57"/>
      <c r="M9" s="57"/>
      <c r="N9" s="57"/>
      <c r="O9" s="57"/>
      <c r="P9" s="57"/>
      <c r="Q9" s="57"/>
      <c r="R9" s="57"/>
      <c r="S9" s="57"/>
      <c r="T9" s="57"/>
      <c r="U9" s="57"/>
      <c r="V9" s="57"/>
      <c r="W9" s="57"/>
      <c r="X9" s="57"/>
      <c r="Y9" s="57"/>
      <c r="Z9" s="57"/>
      <c r="AA9" s="57"/>
      <c r="AB9" s="153"/>
    </row>
    <row r="10" spans="1:28" ht="18.75" customHeight="1">
      <c r="A10" s="165"/>
      <c r="B10" s="57"/>
      <c r="C10" s="57"/>
      <c r="D10" s="57"/>
      <c r="E10" s="57"/>
      <c r="F10" s="57"/>
      <c r="G10" s="57"/>
      <c r="H10" s="57"/>
      <c r="I10" s="309" t="s">
        <v>144</v>
      </c>
      <c r="J10" s="309"/>
      <c r="K10" s="309"/>
      <c r="L10" s="309" t="s">
        <v>145</v>
      </c>
      <c r="M10" s="309"/>
      <c r="N10" s="309"/>
      <c r="O10" s="309"/>
      <c r="P10" s="309"/>
      <c r="Q10" s="309"/>
      <c r="R10" s="309"/>
      <c r="S10" s="309"/>
      <c r="T10" s="309"/>
      <c r="U10" s="309"/>
      <c r="V10" s="309"/>
      <c r="W10" s="57"/>
      <c r="X10" s="57"/>
      <c r="Y10" s="57"/>
      <c r="Z10" s="57"/>
      <c r="AA10" s="57"/>
      <c r="AB10" s="153"/>
    </row>
    <row r="11" spans="1:28" ht="18.75" customHeight="1">
      <c r="A11" s="165"/>
      <c r="B11" s="57"/>
      <c r="C11" s="58"/>
      <c r="D11" s="58"/>
      <c r="E11" s="58"/>
      <c r="F11" s="58"/>
      <c r="G11" s="58"/>
      <c r="H11" s="58"/>
      <c r="I11" s="309"/>
      <c r="J11" s="309"/>
      <c r="K11" s="309"/>
      <c r="L11" s="309"/>
      <c r="M11" s="309"/>
      <c r="N11" s="309"/>
      <c r="O11" s="309"/>
      <c r="P11" s="309"/>
      <c r="Q11" s="309"/>
      <c r="R11" s="309"/>
      <c r="S11" s="309"/>
      <c r="T11" s="309"/>
      <c r="U11" s="309"/>
      <c r="V11" s="309"/>
      <c r="W11" s="58"/>
      <c r="X11" s="58"/>
      <c r="Y11" s="58"/>
      <c r="Z11" s="58"/>
      <c r="AA11" s="58"/>
      <c r="AB11" s="168"/>
    </row>
    <row r="12" spans="1:28" ht="18.75" customHeight="1">
      <c r="A12" s="165"/>
      <c r="B12" s="57"/>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70"/>
    </row>
    <row r="13" spans="1:28" ht="18.75" customHeight="1">
      <c r="A13" s="292" t="s">
        <v>210</v>
      </c>
      <c r="B13" s="282"/>
      <c r="C13" s="282"/>
      <c r="D13" s="282"/>
      <c r="E13" s="293"/>
      <c r="F13" s="277" t="s">
        <v>253</v>
      </c>
      <c r="G13" s="278"/>
      <c r="H13" s="278"/>
      <c r="I13" s="278"/>
      <c r="J13" s="273"/>
      <c r="K13" s="273"/>
      <c r="L13" s="273"/>
      <c r="M13" s="273"/>
      <c r="N13" s="274"/>
      <c r="O13" s="277" t="s">
        <v>254</v>
      </c>
      <c r="P13" s="278"/>
      <c r="Q13" s="278"/>
      <c r="R13" s="278"/>
      <c r="S13" s="281"/>
      <c r="T13" s="282"/>
      <c r="U13" s="282"/>
      <c r="V13" s="282"/>
      <c r="W13" s="282"/>
      <c r="X13" s="282"/>
      <c r="Y13" s="282"/>
      <c r="Z13" s="282"/>
      <c r="AA13" s="282"/>
      <c r="AB13" s="283"/>
    </row>
    <row r="14" spans="1:28" ht="18.75" customHeight="1">
      <c r="A14" s="294"/>
      <c r="B14" s="285"/>
      <c r="C14" s="285"/>
      <c r="D14" s="285"/>
      <c r="E14" s="295"/>
      <c r="F14" s="279"/>
      <c r="G14" s="280"/>
      <c r="H14" s="280"/>
      <c r="I14" s="280"/>
      <c r="J14" s="275"/>
      <c r="K14" s="275"/>
      <c r="L14" s="275"/>
      <c r="M14" s="275"/>
      <c r="N14" s="276"/>
      <c r="O14" s="279"/>
      <c r="P14" s="280"/>
      <c r="Q14" s="280"/>
      <c r="R14" s="280"/>
      <c r="S14" s="284"/>
      <c r="T14" s="285"/>
      <c r="U14" s="285"/>
      <c r="V14" s="285"/>
      <c r="W14" s="285"/>
      <c r="X14" s="285"/>
      <c r="Y14" s="285"/>
      <c r="Z14" s="285"/>
      <c r="AA14" s="285"/>
      <c r="AB14" s="286"/>
    </row>
    <row r="15" spans="1:28" ht="18.75" customHeight="1">
      <c r="A15" s="292" t="s">
        <v>155</v>
      </c>
      <c r="B15" s="282"/>
      <c r="C15" s="282"/>
      <c r="D15" s="282"/>
      <c r="E15" s="293"/>
      <c r="F15" s="151"/>
      <c r="G15" s="147"/>
      <c r="H15" s="326"/>
      <c r="I15" s="326"/>
      <c r="J15" s="326"/>
      <c r="K15" s="326"/>
      <c r="L15" s="326"/>
      <c r="M15" s="326"/>
      <c r="N15" s="326"/>
      <c r="O15" s="326"/>
      <c r="P15" s="326"/>
      <c r="Q15" s="326"/>
      <c r="R15" s="326"/>
      <c r="S15" s="326"/>
      <c r="T15" s="326"/>
      <c r="U15" s="326"/>
      <c r="V15" s="326"/>
      <c r="W15" s="326"/>
      <c r="X15" s="326"/>
      <c r="Y15" s="326"/>
      <c r="Z15" s="326"/>
      <c r="AA15" s="326"/>
      <c r="AB15" s="149"/>
    </row>
    <row r="16" spans="1:28" ht="18.75" customHeight="1">
      <c r="A16" s="294"/>
      <c r="B16" s="285"/>
      <c r="C16" s="285"/>
      <c r="D16" s="285"/>
      <c r="E16" s="295"/>
      <c r="F16" s="152"/>
      <c r="G16" s="148"/>
      <c r="H16" s="327"/>
      <c r="I16" s="327"/>
      <c r="J16" s="327"/>
      <c r="K16" s="327"/>
      <c r="L16" s="327"/>
      <c r="M16" s="327"/>
      <c r="N16" s="327"/>
      <c r="O16" s="327"/>
      <c r="P16" s="327"/>
      <c r="Q16" s="327"/>
      <c r="R16" s="327"/>
      <c r="S16" s="327"/>
      <c r="T16" s="327"/>
      <c r="U16" s="327"/>
      <c r="V16" s="327"/>
      <c r="W16" s="327"/>
      <c r="X16" s="327"/>
      <c r="Y16" s="327"/>
      <c r="Z16" s="327"/>
      <c r="AA16" s="327"/>
      <c r="AB16" s="150"/>
    </row>
    <row r="17" spans="1:28" ht="18.75" customHeight="1">
      <c r="A17" s="292" t="s">
        <v>39</v>
      </c>
      <c r="B17" s="282"/>
      <c r="C17" s="282"/>
      <c r="D17" s="282"/>
      <c r="E17" s="293"/>
      <c r="F17" s="302" t="s">
        <v>123</v>
      </c>
      <c r="G17" s="282"/>
      <c r="H17" s="282"/>
      <c r="I17" s="282"/>
      <c r="J17" s="282"/>
      <c r="K17" s="282"/>
      <c r="L17" s="282"/>
      <c r="M17" s="282"/>
      <c r="N17" s="282"/>
      <c r="O17" s="282"/>
      <c r="P17" s="282"/>
      <c r="Q17" s="282"/>
      <c r="R17" s="282" t="s">
        <v>41</v>
      </c>
      <c r="S17" s="282"/>
      <c r="T17" s="282"/>
      <c r="U17" s="147"/>
      <c r="V17" s="147"/>
      <c r="W17" s="147"/>
      <c r="X17" s="147"/>
      <c r="Y17" s="147"/>
      <c r="Z17" s="147"/>
      <c r="AA17" s="147"/>
      <c r="AB17" s="149"/>
    </row>
    <row r="18" spans="1:28" ht="18.75" customHeight="1">
      <c r="A18" s="294"/>
      <c r="B18" s="285"/>
      <c r="C18" s="285"/>
      <c r="D18" s="285"/>
      <c r="E18" s="295"/>
      <c r="F18" s="303"/>
      <c r="G18" s="285"/>
      <c r="H18" s="285"/>
      <c r="I18" s="285"/>
      <c r="J18" s="285"/>
      <c r="K18" s="285"/>
      <c r="L18" s="285"/>
      <c r="M18" s="285"/>
      <c r="N18" s="285"/>
      <c r="O18" s="285"/>
      <c r="P18" s="285"/>
      <c r="Q18" s="285"/>
      <c r="R18" s="285"/>
      <c r="S18" s="285"/>
      <c r="T18" s="285"/>
      <c r="U18" s="148"/>
      <c r="V18" s="148"/>
      <c r="W18" s="148"/>
      <c r="X18" s="148"/>
      <c r="Y18" s="148"/>
      <c r="Z18" s="148"/>
      <c r="AA18" s="148"/>
      <c r="AB18" s="150"/>
    </row>
    <row r="19" spans="1:28" ht="18.75" customHeight="1">
      <c r="A19" s="292" t="s">
        <v>157</v>
      </c>
      <c r="B19" s="282"/>
      <c r="C19" s="282"/>
      <c r="D19" s="282"/>
      <c r="E19" s="293"/>
      <c r="F19" s="151"/>
      <c r="G19" s="147"/>
      <c r="H19" s="296"/>
      <c r="I19" s="296"/>
      <c r="J19" s="296"/>
      <c r="K19" s="296"/>
      <c r="L19" s="296"/>
      <c r="M19" s="296"/>
      <c r="N19" s="296"/>
      <c r="O19" s="296"/>
      <c r="P19" s="296"/>
      <c r="Q19" s="296"/>
      <c r="R19" s="296"/>
      <c r="S19" s="296"/>
      <c r="T19" s="296"/>
      <c r="U19" s="147"/>
      <c r="V19" s="147"/>
      <c r="W19" s="147"/>
      <c r="X19" s="147"/>
      <c r="Y19" s="147"/>
      <c r="Z19" s="147"/>
      <c r="AA19" s="147"/>
      <c r="AB19" s="149"/>
    </row>
    <row r="20" spans="1:28" ht="18.75" customHeight="1">
      <c r="A20" s="294"/>
      <c r="B20" s="285"/>
      <c r="C20" s="285"/>
      <c r="D20" s="285"/>
      <c r="E20" s="295"/>
      <c r="F20" s="152"/>
      <c r="G20" s="148"/>
      <c r="H20" s="297"/>
      <c r="I20" s="297"/>
      <c r="J20" s="297"/>
      <c r="K20" s="297"/>
      <c r="L20" s="297"/>
      <c r="M20" s="297"/>
      <c r="N20" s="297"/>
      <c r="O20" s="297"/>
      <c r="P20" s="297"/>
      <c r="Q20" s="297"/>
      <c r="R20" s="297"/>
      <c r="S20" s="297"/>
      <c r="T20" s="297"/>
      <c r="U20" s="148"/>
      <c r="V20" s="148"/>
      <c r="W20" s="148"/>
      <c r="X20" s="148"/>
      <c r="Y20" s="148"/>
      <c r="Z20" s="148"/>
      <c r="AA20" s="148"/>
      <c r="AB20" s="150"/>
    </row>
    <row r="21" spans="1:28" ht="18.75" customHeight="1">
      <c r="A21" s="292" t="s">
        <v>292</v>
      </c>
      <c r="B21" s="282"/>
      <c r="C21" s="282"/>
      <c r="D21" s="282"/>
      <c r="E21" s="293"/>
      <c r="F21" s="151"/>
      <c r="G21" s="147"/>
      <c r="H21" s="282"/>
      <c r="I21" s="282"/>
      <c r="J21" s="282"/>
      <c r="K21" s="282"/>
      <c r="L21" s="282"/>
      <c r="M21" s="282"/>
      <c r="N21" s="282"/>
      <c r="O21" s="282"/>
      <c r="P21" s="282"/>
      <c r="Q21" s="282"/>
      <c r="R21" s="282"/>
      <c r="S21" s="282"/>
      <c r="T21" s="282"/>
      <c r="U21" s="147"/>
      <c r="V21" s="147"/>
      <c r="W21" s="147"/>
      <c r="X21" s="147"/>
      <c r="Y21" s="147"/>
      <c r="Z21" s="147"/>
      <c r="AA21" s="147"/>
      <c r="AB21" s="149"/>
    </row>
    <row r="22" spans="1:28" ht="18.75" customHeight="1">
      <c r="A22" s="294"/>
      <c r="B22" s="285"/>
      <c r="C22" s="285"/>
      <c r="D22" s="285"/>
      <c r="E22" s="295"/>
      <c r="F22" s="152"/>
      <c r="G22" s="148"/>
      <c r="H22" s="285"/>
      <c r="I22" s="285"/>
      <c r="J22" s="285"/>
      <c r="K22" s="285"/>
      <c r="L22" s="285"/>
      <c r="M22" s="285"/>
      <c r="N22" s="285"/>
      <c r="O22" s="285"/>
      <c r="P22" s="285"/>
      <c r="Q22" s="285"/>
      <c r="R22" s="285"/>
      <c r="S22" s="285"/>
      <c r="T22" s="285"/>
      <c r="U22" s="148"/>
      <c r="V22" s="148"/>
      <c r="W22" s="148"/>
      <c r="X22" s="148"/>
      <c r="Y22" s="148"/>
      <c r="Z22" s="148"/>
      <c r="AA22" s="148"/>
      <c r="AB22" s="150"/>
    </row>
    <row r="23" spans="1:28" ht="18.75" customHeight="1">
      <c r="A23" s="292" t="s">
        <v>112</v>
      </c>
      <c r="B23" s="282"/>
      <c r="C23" s="282"/>
      <c r="D23" s="282"/>
      <c r="E23" s="293"/>
      <c r="F23" s="57"/>
      <c r="G23" s="57"/>
      <c r="H23" s="282" t="s">
        <v>246</v>
      </c>
      <c r="I23" s="282"/>
      <c r="J23" s="282"/>
      <c r="K23" s="282"/>
      <c r="L23" s="282"/>
      <c r="M23" s="282"/>
      <c r="N23" s="282" t="s">
        <v>248</v>
      </c>
      <c r="O23" s="282"/>
      <c r="P23" s="282"/>
      <c r="Q23" s="282"/>
      <c r="R23" s="282"/>
      <c r="S23" s="282"/>
      <c r="T23" s="282"/>
      <c r="U23" s="57"/>
      <c r="V23" s="57"/>
      <c r="W23" s="57"/>
      <c r="X23" s="57"/>
      <c r="Y23" s="57"/>
      <c r="Z23" s="57"/>
      <c r="AA23" s="57"/>
      <c r="AB23" s="153"/>
    </row>
    <row r="24" spans="1:28" ht="18.75" customHeight="1">
      <c r="A24" s="294" t="s">
        <v>125</v>
      </c>
      <c r="B24" s="285"/>
      <c r="C24" s="285"/>
      <c r="D24" s="285"/>
      <c r="E24" s="295"/>
      <c r="F24" s="57"/>
      <c r="G24" s="57"/>
      <c r="H24" s="285"/>
      <c r="I24" s="285"/>
      <c r="J24" s="285"/>
      <c r="K24" s="285"/>
      <c r="L24" s="285"/>
      <c r="M24" s="285"/>
      <c r="N24" s="285"/>
      <c r="O24" s="285"/>
      <c r="P24" s="285"/>
      <c r="Q24" s="285"/>
      <c r="R24" s="285"/>
      <c r="S24" s="285"/>
      <c r="T24" s="285"/>
      <c r="U24" s="57"/>
      <c r="V24" s="57"/>
      <c r="W24" s="57"/>
      <c r="X24" s="57"/>
      <c r="Y24" s="57"/>
      <c r="Z24" s="57"/>
      <c r="AA24" s="57"/>
      <c r="AB24" s="153"/>
    </row>
    <row r="25" spans="1:28" ht="18.75" customHeight="1">
      <c r="A25" s="292" t="s">
        <v>42</v>
      </c>
      <c r="B25" s="282"/>
      <c r="C25" s="282"/>
      <c r="D25" s="282"/>
      <c r="E25" s="293"/>
      <c r="F25" s="302" t="s">
        <v>126</v>
      </c>
      <c r="G25" s="282"/>
      <c r="H25" s="147"/>
      <c r="I25" s="300"/>
      <c r="J25" s="300"/>
      <c r="K25" s="300"/>
      <c r="L25" s="300"/>
      <c r="M25" s="300"/>
      <c r="N25" s="300"/>
      <c r="O25" s="147"/>
      <c r="P25" s="282" t="s">
        <v>247</v>
      </c>
      <c r="Q25" s="282"/>
      <c r="R25" s="282" t="s">
        <v>192</v>
      </c>
      <c r="S25" s="282"/>
      <c r="T25" s="147"/>
      <c r="U25" s="300"/>
      <c r="V25" s="300"/>
      <c r="W25" s="300"/>
      <c r="X25" s="300"/>
      <c r="Y25" s="300"/>
      <c r="Z25" s="300"/>
      <c r="AA25" s="147"/>
      <c r="AB25" s="149"/>
    </row>
    <row r="26" spans="1:28" ht="18.75" customHeight="1">
      <c r="A26" s="294"/>
      <c r="B26" s="285"/>
      <c r="C26" s="285"/>
      <c r="D26" s="285"/>
      <c r="E26" s="295"/>
      <c r="F26" s="303"/>
      <c r="G26" s="285"/>
      <c r="H26" s="148"/>
      <c r="I26" s="301"/>
      <c r="J26" s="301"/>
      <c r="K26" s="301"/>
      <c r="L26" s="301"/>
      <c r="M26" s="301"/>
      <c r="N26" s="301"/>
      <c r="O26" s="148"/>
      <c r="P26" s="285"/>
      <c r="Q26" s="285"/>
      <c r="R26" s="285"/>
      <c r="S26" s="285"/>
      <c r="T26" s="148"/>
      <c r="U26" s="301"/>
      <c r="V26" s="301"/>
      <c r="W26" s="301"/>
      <c r="X26" s="301"/>
      <c r="Y26" s="301"/>
      <c r="Z26" s="301"/>
      <c r="AA26" s="148"/>
      <c r="AB26" s="150"/>
    </row>
    <row r="27" spans="1:28" ht="18.75" customHeight="1">
      <c r="A27" s="292" t="s">
        <v>129</v>
      </c>
      <c r="B27" s="282"/>
      <c r="C27" s="282"/>
      <c r="D27" s="282"/>
      <c r="E27" s="293"/>
      <c r="F27" s="151"/>
      <c r="G27" s="147"/>
      <c r="H27" s="147"/>
      <c r="I27" s="300"/>
      <c r="J27" s="300"/>
      <c r="K27" s="300"/>
      <c r="L27" s="300"/>
      <c r="M27" s="300"/>
      <c r="N27" s="300"/>
      <c r="O27" s="300"/>
      <c r="P27" s="300"/>
      <c r="Q27" s="300"/>
      <c r="R27" s="300"/>
      <c r="S27" s="300"/>
      <c r="T27" s="57"/>
      <c r="U27" s="57"/>
      <c r="V27" s="57"/>
      <c r="W27" s="57"/>
      <c r="X27" s="57"/>
      <c r="Y27" s="57"/>
      <c r="Z27" s="57"/>
      <c r="AA27" s="57"/>
      <c r="AB27" s="153"/>
    </row>
    <row r="28" spans="1:28" ht="18.75" customHeight="1">
      <c r="A28" s="294"/>
      <c r="B28" s="285"/>
      <c r="C28" s="285"/>
      <c r="D28" s="285"/>
      <c r="E28" s="295"/>
      <c r="F28" s="152"/>
      <c r="G28" s="148"/>
      <c r="H28" s="148"/>
      <c r="I28" s="301"/>
      <c r="J28" s="301"/>
      <c r="K28" s="301"/>
      <c r="L28" s="301"/>
      <c r="M28" s="301"/>
      <c r="N28" s="301"/>
      <c r="O28" s="301"/>
      <c r="P28" s="301"/>
      <c r="Q28" s="301"/>
      <c r="R28" s="301"/>
      <c r="S28" s="301"/>
      <c r="T28" s="57"/>
      <c r="U28" s="57"/>
      <c r="V28" s="57"/>
      <c r="W28" s="57"/>
      <c r="X28" s="57"/>
      <c r="Y28" s="57"/>
      <c r="Z28" s="57"/>
      <c r="AA28" s="57"/>
      <c r="AB28" s="153"/>
    </row>
    <row r="29" spans="1:28" ht="18.75" customHeight="1">
      <c r="A29" s="292" t="s">
        <v>190</v>
      </c>
      <c r="B29" s="282"/>
      <c r="C29" s="282"/>
      <c r="D29" s="282"/>
      <c r="E29" s="293"/>
      <c r="F29" s="151"/>
      <c r="G29" s="147"/>
      <c r="H29" s="147"/>
      <c r="I29" s="282"/>
      <c r="J29" s="282"/>
      <c r="K29" s="282"/>
      <c r="L29" s="282"/>
      <c r="M29" s="282"/>
      <c r="N29" s="282"/>
      <c r="O29" s="282"/>
      <c r="P29" s="282"/>
      <c r="Q29" s="282"/>
      <c r="R29" s="282"/>
      <c r="S29" s="282"/>
      <c r="T29" s="154"/>
      <c r="U29" s="154"/>
      <c r="V29" s="154"/>
      <c r="W29" s="154"/>
      <c r="X29" s="154"/>
      <c r="Y29" s="154"/>
      <c r="Z29" s="154"/>
      <c r="AA29" s="154"/>
      <c r="AB29" s="155"/>
    </row>
    <row r="30" spans="1:28" ht="18.75" customHeight="1">
      <c r="A30" s="294"/>
      <c r="B30" s="285"/>
      <c r="C30" s="285"/>
      <c r="D30" s="285"/>
      <c r="E30" s="295"/>
      <c r="F30" s="152"/>
      <c r="G30" s="148"/>
      <c r="H30" s="148"/>
      <c r="I30" s="285"/>
      <c r="J30" s="285"/>
      <c r="K30" s="285"/>
      <c r="L30" s="285"/>
      <c r="M30" s="285"/>
      <c r="N30" s="285"/>
      <c r="O30" s="285"/>
      <c r="P30" s="285"/>
      <c r="Q30" s="285"/>
      <c r="R30" s="285"/>
      <c r="S30" s="285"/>
      <c r="T30" s="156"/>
      <c r="U30" s="156"/>
      <c r="V30" s="156"/>
      <c r="W30" s="156"/>
      <c r="X30" s="156"/>
      <c r="Y30" s="156"/>
      <c r="Z30" s="156"/>
      <c r="AA30" s="156"/>
      <c r="AB30" s="157"/>
    </row>
    <row r="31" spans="1:28" ht="18.75" customHeight="1">
      <c r="A31" s="292" t="s">
        <v>146</v>
      </c>
      <c r="B31" s="282"/>
      <c r="C31" s="282"/>
      <c r="D31" s="282"/>
      <c r="E31" s="293"/>
      <c r="F31" s="189"/>
      <c r="G31" s="64"/>
      <c r="H31" s="64"/>
      <c r="I31" s="326" t="s">
        <v>66</v>
      </c>
      <c r="J31" s="326"/>
      <c r="K31" s="326"/>
      <c r="L31" s="326"/>
      <c r="M31" s="326"/>
      <c r="N31" s="326"/>
      <c r="O31" s="326"/>
      <c r="P31" s="326"/>
      <c r="Q31" s="326"/>
      <c r="R31" s="326"/>
      <c r="S31" s="326"/>
      <c r="T31" s="147"/>
      <c r="U31" s="147"/>
      <c r="V31" s="147"/>
      <c r="W31" s="147"/>
      <c r="X31" s="147"/>
      <c r="Y31" s="147"/>
      <c r="Z31" s="147"/>
      <c r="AA31" s="57"/>
      <c r="AB31" s="153"/>
    </row>
    <row r="32" spans="1:28" ht="18.75" customHeight="1">
      <c r="A32" s="294"/>
      <c r="B32" s="285"/>
      <c r="C32" s="285"/>
      <c r="D32" s="285"/>
      <c r="E32" s="295"/>
      <c r="F32" s="189"/>
      <c r="G32" s="64"/>
      <c r="H32" s="64"/>
      <c r="I32" s="327"/>
      <c r="J32" s="327"/>
      <c r="K32" s="327"/>
      <c r="L32" s="327"/>
      <c r="M32" s="327"/>
      <c r="N32" s="327"/>
      <c r="O32" s="327"/>
      <c r="P32" s="327"/>
      <c r="Q32" s="327"/>
      <c r="R32" s="327"/>
      <c r="S32" s="327"/>
      <c r="T32" s="148"/>
      <c r="U32" s="148"/>
      <c r="V32" s="148"/>
      <c r="W32" s="148"/>
      <c r="X32" s="148"/>
      <c r="Y32" s="148"/>
      <c r="Z32" s="148"/>
      <c r="AA32" s="57"/>
      <c r="AB32" s="153"/>
    </row>
    <row r="33" spans="1:28" ht="18.75" customHeight="1">
      <c r="A33" s="292" t="s">
        <v>130</v>
      </c>
      <c r="B33" s="282"/>
      <c r="C33" s="282"/>
      <c r="D33" s="282"/>
      <c r="E33" s="293"/>
      <c r="F33" s="151"/>
      <c r="G33" s="147"/>
      <c r="H33" s="147"/>
      <c r="I33" s="326" t="s">
        <v>147</v>
      </c>
      <c r="J33" s="326"/>
      <c r="K33" s="326"/>
      <c r="L33" s="326"/>
      <c r="M33" s="326"/>
      <c r="N33" s="326"/>
      <c r="O33" s="326"/>
      <c r="P33" s="326"/>
      <c r="Q33" s="326"/>
      <c r="R33" s="326"/>
      <c r="S33" s="326"/>
      <c r="T33" s="147"/>
      <c r="U33" s="147"/>
      <c r="V33" s="147"/>
      <c r="W33" s="147"/>
      <c r="X33" s="147"/>
      <c r="Y33" s="147"/>
      <c r="Z33" s="147"/>
      <c r="AA33" s="147"/>
      <c r="AB33" s="149"/>
    </row>
    <row r="34" spans="1:28" ht="18.75" customHeight="1">
      <c r="A34" s="294"/>
      <c r="B34" s="285"/>
      <c r="C34" s="285"/>
      <c r="D34" s="285"/>
      <c r="E34" s="295"/>
      <c r="F34" s="152"/>
      <c r="G34" s="148"/>
      <c r="H34" s="148"/>
      <c r="I34" s="327"/>
      <c r="J34" s="327"/>
      <c r="K34" s="327"/>
      <c r="L34" s="327"/>
      <c r="M34" s="327"/>
      <c r="N34" s="327"/>
      <c r="O34" s="327"/>
      <c r="P34" s="327"/>
      <c r="Q34" s="327"/>
      <c r="R34" s="327"/>
      <c r="S34" s="327"/>
      <c r="T34" s="148"/>
      <c r="U34" s="148"/>
      <c r="V34" s="148"/>
      <c r="W34" s="148"/>
      <c r="X34" s="148"/>
      <c r="Y34" s="148"/>
      <c r="Z34" s="148"/>
      <c r="AA34" s="148"/>
      <c r="AB34" s="150"/>
    </row>
    <row r="35" spans="1:28" ht="18.75" customHeight="1">
      <c r="A35" s="165"/>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153"/>
    </row>
    <row r="36" spans="1:28" ht="18.75" customHeight="1">
      <c r="A36" s="165"/>
      <c r="B36" s="57" t="s">
        <v>131</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153"/>
    </row>
    <row r="37" spans="1:28" ht="18.75" customHeight="1">
      <c r="A37" s="165"/>
      <c r="B37" s="57"/>
      <c r="C37" s="57"/>
      <c r="D37" s="57"/>
      <c r="E37" s="64"/>
      <c r="F37" s="64"/>
      <c r="G37" s="323"/>
      <c r="H37" s="323"/>
      <c r="I37" s="323"/>
      <c r="J37" s="323"/>
      <c r="K37" s="323"/>
      <c r="L37" s="323"/>
      <c r="M37" s="64"/>
      <c r="N37" s="64"/>
      <c r="O37" s="57"/>
      <c r="P37" s="57"/>
      <c r="Q37" s="57"/>
      <c r="R37" s="57"/>
      <c r="S37" s="57"/>
      <c r="T37" s="57"/>
      <c r="U37" s="57"/>
      <c r="V37" s="57"/>
      <c r="W37" s="57"/>
      <c r="X37" s="57"/>
      <c r="Y37" s="57"/>
      <c r="Z37" s="57"/>
      <c r="AA37" s="57"/>
      <c r="AB37" s="153"/>
    </row>
    <row r="38" spans="1:28" ht="18.75" customHeight="1">
      <c r="A38" s="16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153"/>
    </row>
    <row r="39" spans="1:28" ht="18.75" customHeight="1">
      <c r="A39" s="165"/>
      <c r="B39" s="64"/>
      <c r="C39" s="64"/>
      <c r="D39" s="64"/>
      <c r="E39" s="64"/>
      <c r="F39" s="64"/>
      <c r="G39" s="64"/>
      <c r="H39" s="57"/>
      <c r="I39" s="57"/>
      <c r="J39" s="57"/>
      <c r="K39" s="57"/>
      <c r="L39" s="57"/>
      <c r="M39" s="57"/>
      <c r="N39" s="57"/>
      <c r="O39" s="57"/>
      <c r="P39" s="57"/>
      <c r="Q39" s="57"/>
      <c r="R39" s="57"/>
      <c r="S39" s="57"/>
      <c r="T39" s="57"/>
      <c r="U39" s="57"/>
      <c r="V39" s="57"/>
      <c r="W39" s="57"/>
      <c r="X39" s="57"/>
      <c r="Y39" s="57"/>
      <c r="Z39" s="57"/>
      <c r="AA39" s="57"/>
      <c r="AB39" s="153"/>
    </row>
    <row r="40" spans="1:28" ht="18.75" customHeight="1">
      <c r="A40" s="165"/>
      <c r="B40" s="57"/>
      <c r="C40" s="57"/>
      <c r="D40" s="57"/>
      <c r="E40" s="57"/>
      <c r="F40" s="57"/>
      <c r="G40" s="57"/>
      <c r="H40" s="57"/>
      <c r="I40" s="57"/>
      <c r="J40" s="57"/>
      <c r="K40" s="57"/>
      <c r="L40" s="57"/>
      <c r="M40" s="57"/>
      <c r="N40" s="67"/>
      <c r="O40" s="57"/>
      <c r="P40" s="57" t="s">
        <v>132</v>
      </c>
      <c r="Q40" s="64"/>
      <c r="R40" s="64"/>
      <c r="S40" s="318"/>
      <c r="T40" s="318"/>
      <c r="U40" s="318"/>
      <c r="V40" s="318"/>
      <c r="W40" s="318"/>
      <c r="X40" s="318"/>
      <c r="Y40" s="226"/>
      <c r="Z40" s="57"/>
      <c r="AA40" s="57"/>
      <c r="AB40" s="153"/>
    </row>
    <row r="41" spans="1:28" ht="18.75" customHeight="1" thickBot="1">
      <c r="A41" s="19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60"/>
    </row>
  </sheetData>
  <sheetProtection/>
  <mergeCells count="48">
    <mergeCell ref="U25:Z26"/>
    <mergeCell ref="R25:S26"/>
    <mergeCell ref="A29:E30"/>
    <mergeCell ref="I29:S30"/>
    <mergeCell ref="A27:E28"/>
    <mergeCell ref="I27:S28"/>
    <mergeCell ref="A25:E26"/>
    <mergeCell ref="F25:G26"/>
    <mergeCell ref="I25:N26"/>
    <mergeCell ref="P25:Q26"/>
    <mergeCell ref="G37:L37"/>
    <mergeCell ref="S40:X40"/>
    <mergeCell ref="A31:E32"/>
    <mergeCell ref="I31:S32"/>
    <mergeCell ref="A33:E34"/>
    <mergeCell ref="I33:S34"/>
    <mergeCell ref="A21:E22"/>
    <mergeCell ref="H21:T22"/>
    <mergeCell ref="A23:E23"/>
    <mergeCell ref="H23:M24"/>
    <mergeCell ref="N23:N24"/>
    <mergeCell ref="O23:T24"/>
    <mergeCell ref="A24:E24"/>
    <mergeCell ref="A17:E18"/>
    <mergeCell ref="F17:H18"/>
    <mergeCell ref="I17:Q18"/>
    <mergeCell ref="R17:T18"/>
    <mergeCell ref="A19:E20"/>
    <mergeCell ref="H19:T20"/>
    <mergeCell ref="L10:V11"/>
    <mergeCell ref="A13:E14"/>
    <mergeCell ref="A15:E16"/>
    <mergeCell ref="H15:AA16"/>
    <mergeCell ref="I10:K11"/>
    <mergeCell ref="F13:I14"/>
    <mergeCell ref="J13:N14"/>
    <mergeCell ref="O13:R14"/>
    <mergeCell ref="S13:AB14"/>
    <mergeCell ref="A1:AB1"/>
    <mergeCell ref="J4:J7"/>
    <mergeCell ref="K4:M4"/>
    <mergeCell ref="N4:P4"/>
    <mergeCell ref="Q4:S4"/>
    <mergeCell ref="T4:V4"/>
    <mergeCell ref="W4:X4"/>
    <mergeCell ref="W5:AA5"/>
    <mergeCell ref="W6:X6"/>
    <mergeCell ref="W7:AA7"/>
  </mergeCells>
  <printOptions/>
  <pageMargins left="0.83" right="0.787" top="0.984" bottom="0.984" header="0.512" footer="0.512"/>
  <pageSetup horizontalDpi="600" verticalDpi="600" orientation="portrait" paperSize="9" scale="98" r:id="rId4"/>
  <drawing r:id="rId3"/>
  <legacyDrawing r:id="rId2"/>
</worksheet>
</file>

<file path=xl/worksheets/sheet12.xml><?xml version="1.0" encoding="utf-8"?>
<worksheet xmlns="http://schemas.openxmlformats.org/spreadsheetml/2006/main" xmlns:r="http://schemas.openxmlformats.org/officeDocument/2006/relationships">
  <sheetPr>
    <tabColor rgb="FF99CCFF"/>
  </sheetPr>
  <dimension ref="A1:AL42"/>
  <sheetViews>
    <sheetView showGridLines="0" view="pageBreakPreview" zoomScale="85" zoomScaleSheetLayoutView="85" zoomScalePageLayoutView="0" workbookViewId="0" topLeftCell="A1">
      <selection activeCell="BF18" sqref="BF18"/>
    </sheetView>
  </sheetViews>
  <sheetFormatPr defaultColWidth="3.00390625" defaultRowHeight="18.75" customHeight="1"/>
  <cols>
    <col min="1" max="27" width="3.125" style="44" customWidth="1"/>
    <col min="28" max="28" width="4.875" style="44" customWidth="1"/>
    <col min="29" max="16384" width="3.00390625" style="44" customWidth="1"/>
  </cols>
  <sheetData>
    <row r="1" spans="1:35" ht="18.75" customHeight="1" thickBot="1">
      <c r="A1" s="322" t="s">
        <v>288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43"/>
      <c r="AD1" s="43"/>
      <c r="AE1" s="43"/>
      <c r="AF1" s="43"/>
      <c r="AG1" s="43"/>
      <c r="AH1" s="43"/>
      <c r="AI1" s="43"/>
    </row>
    <row r="2" spans="1:34" s="54" customFormat="1" ht="18.75" customHeight="1">
      <c r="A2" s="165"/>
      <c r="B2" s="57"/>
      <c r="C2" s="57"/>
      <c r="D2" s="57"/>
      <c r="E2" s="57"/>
      <c r="F2" s="57"/>
      <c r="G2" s="57"/>
      <c r="H2" s="57"/>
      <c r="I2" s="57"/>
      <c r="J2" s="57"/>
      <c r="K2" s="57"/>
      <c r="L2" s="57"/>
      <c r="M2" s="57"/>
      <c r="N2" s="57"/>
      <c r="O2" s="57"/>
      <c r="P2" s="57"/>
      <c r="Q2" s="57"/>
      <c r="R2" s="64"/>
      <c r="S2" s="64"/>
      <c r="T2" s="64"/>
      <c r="U2" s="64"/>
      <c r="V2" s="348" t="s">
        <v>148</v>
      </c>
      <c r="W2" s="348"/>
      <c r="X2" s="348"/>
      <c r="Y2" s="348">
        <f>VLOOKUP($J$12,'入力データ'!$A$5:$V$51,22,TRUE)</f>
        <v>0</v>
      </c>
      <c r="Z2" s="348"/>
      <c r="AA2" s="67" t="s">
        <v>139</v>
      </c>
      <c r="AB2" s="194"/>
      <c r="AC2" s="43"/>
      <c r="AD2" s="43"/>
      <c r="AE2" s="43"/>
      <c r="AF2" s="43"/>
      <c r="AG2" s="43"/>
      <c r="AH2" s="43"/>
    </row>
    <row r="3" spans="1:34" ht="18.75" customHeight="1">
      <c r="A3" s="165"/>
      <c r="B3" s="57"/>
      <c r="C3" s="57"/>
      <c r="D3" s="57"/>
      <c r="E3" s="57"/>
      <c r="F3" s="57"/>
      <c r="G3" s="57"/>
      <c r="H3" s="57"/>
      <c r="I3" s="57"/>
      <c r="J3" s="57"/>
      <c r="K3" s="57"/>
      <c r="L3" s="57"/>
      <c r="M3" s="57"/>
      <c r="N3" s="57"/>
      <c r="O3" s="57"/>
      <c r="P3" s="57"/>
      <c r="Q3" s="57"/>
      <c r="R3" s="64"/>
      <c r="S3" s="64"/>
      <c r="T3" s="64"/>
      <c r="U3" s="64"/>
      <c r="V3" s="319">
        <f>VLOOKUP($J$12,'入力データ'!$A$5:$V$51,16,TRUE)</f>
        <v>0</v>
      </c>
      <c r="W3" s="319"/>
      <c r="X3" s="319"/>
      <c r="Y3" s="319"/>
      <c r="Z3" s="319"/>
      <c r="AA3" s="319"/>
      <c r="AB3" s="153"/>
      <c r="AC3" s="43"/>
      <c r="AD3" s="43"/>
      <c r="AE3" s="43"/>
      <c r="AF3" s="43"/>
      <c r="AG3" s="43"/>
      <c r="AH3" s="43"/>
    </row>
    <row r="4" spans="1:34" ht="18.75" customHeight="1">
      <c r="A4" s="165"/>
      <c r="B4" s="318">
        <f>VLOOKUP($J$12,'入力データ'!$A$5:$V$51,8,TRUE)</f>
        <v>0</v>
      </c>
      <c r="C4" s="318"/>
      <c r="D4" s="318"/>
      <c r="E4" s="318"/>
      <c r="F4" s="318"/>
      <c r="G4" s="318"/>
      <c r="H4" s="318"/>
      <c r="I4" s="57"/>
      <c r="J4" s="166" t="s">
        <v>116</v>
      </c>
      <c r="K4" s="64"/>
      <c r="L4" s="64"/>
      <c r="M4" s="64"/>
      <c r="N4" s="64"/>
      <c r="O4" s="64"/>
      <c r="P4" s="64"/>
      <c r="Q4" s="64"/>
      <c r="R4" s="64"/>
      <c r="S4" s="64"/>
      <c r="T4" s="64"/>
      <c r="U4" s="64"/>
      <c r="V4" s="64"/>
      <c r="W4" s="64"/>
      <c r="X4" s="64"/>
      <c r="Y4" s="57"/>
      <c r="Z4" s="57"/>
      <c r="AA4" s="57"/>
      <c r="AB4" s="153"/>
      <c r="AC4" s="43"/>
      <c r="AD4" s="43"/>
      <c r="AE4" s="43"/>
      <c r="AF4" s="43"/>
      <c r="AG4" s="43"/>
      <c r="AH4" s="43"/>
    </row>
    <row r="5" spans="1:34" ht="18.75" customHeight="1">
      <c r="A5" s="165"/>
      <c r="B5" s="57"/>
      <c r="C5" s="57"/>
      <c r="D5" s="57"/>
      <c r="E5" s="57"/>
      <c r="F5" s="57"/>
      <c r="G5" s="57"/>
      <c r="H5" s="57"/>
      <c r="I5" s="57"/>
      <c r="J5" s="166"/>
      <c r="K5" s="57"/>
      <c r="L5" s="57"/>
      <c r="M5" s="57"/>
      <c r="N5" s="57"/>
      <c r="O5" s="57"/>
      <c r="P5" s="57"/>
      <c r="Q5" s="57"/>
      <c r="R5" s="57"/>
      <c r="S5" s="64"/>
      <c r="T5" s="64"/>
      <c r="U5" s="64"/>
      <c r="V5" s="64"/>
      <c r="W5" s="64"/>
      <c r="X5" s="64"/>
      <c r="Y5" s="64"/>
      <c r="Z5" s="64"/>
      <c r="AA5" s="64"/>
      <c r="AB5" s="153"/>
      <c r="AC5" s="43"/>
      <c r="AD5" s="43"/>
      <c r="AE5" s="43"/>
      <c r="AF5" s="43"/>
      <c r="AG5" s="43"/>
      <c r="AH5" s="43"/>
    </row>
    <row r="6" spans="1:38" ht="18.75" customHeight="1">
      <c r="A6" s="165"/>
      <c r="B6" s="57"/>
      <c r="C6" s="57"/>
      <c r="D6" s="57"/>
      <c r="E6" s="57"/>
      <c r="F6" s="57"/>
      <c r="G6" s="57"/>
      <c r="H6" s="57"/>
      <c r="I6" s="57"/>
      <c r="J6" s="166"/>
      <c r="K6" s="57"/>
      <c r="L6" s="57"/>
      <c r="M6" s="57"/>
      <c r="N6" s="57"/>
      <c r="O6" s="57"/>
      <c r="P6" s="57"/>
      <c r="Q6" s="57"/>
      <c r="R6" s="64" t="s">
        <v>266</v>
      </c>
      <c r="S6" s="67"/>
      <c r="T6" s="64"/>
      <c r="U6" s="64"/>
      <c r="V6" s="64"/>
      <c r="W6" s="64"/>
      <c r="X6" s="64"/>
      <c r="Y6" s="64"/>
      <c r="Z6" s="64"/>
      <c r="AA6" s="57"/>
      <c r="AB6" s="153"/>
      <c r="AC6" s="43"/>
      <c r="AD6" s="43"/>
      <c r="AE6" s="43"/>
      <c r="AF6" s="60"/>
      <c r="AG6" s="60"/>
      <c r="AH6" s="60"/>
      <c r="AI6" s="60"/>
      <c r="AJ6" s="60"/>
      <c r="AK6" s="60"/>
      <c r="AL6" s="60"/>
    </row>
    <row r="7" spans="1:28" ht="18.75" customHeight="1">
      <c r="A7" s="165"/>
      <c r="B7" s="57"/>
      <c r="C7" s="57"/>
      <c r="D7" s="57"/>
      <c r="E7" s="57"/>
      <c r="F7" s="57"/>
      <c r="G7" s="57"/>
      <c r="H7" s="57"/>
      <c r="I7" s="57"/>
      <c r="J7" s="166"/>
      <c r="K7" s="57"/>
      <c r="L7" s="57"/>
      <c r="M7" s="57"/>
      <c r="N7" s="57"/>
      <c r="O7" s="57"/>
      <c r="P7" s="57"/>
      <c r="Q7" s="57"/>
      <c r="R7" s="57"/>
      <c r="S7" s="57"/>
      <c r="T7" s="57"/>
      <c r="U7" s="57"/>
      <c r="V7" s="57"/>
      <c r="W7" s="64"/>
      <c r="X7" s="64"/>
      <c r="Y7" s="64"/>
      <c r="Z7" s="64"/>
      <c r="AA7" s="64"/>
      <c r="AB7" s="153"/>
    </row>
    <row r="8" spans="1:28" ht="18.75" customHeight="1">
      <c r="A8" s="165"/>
      <c r="B8" s="57"/>
      <c r="C8" s="309" t="s">
        <v>149</v>
      </c>
      <c r="D8" s="309"/>
      <c r="E8" s="309"/>
      <c r="F8" s="309"/>
      <c r="G8" s="309"/>
      <c r="H8" s="309"/>
      <c r="I8" s="309"/>
      <c r="J8" s="309"/>
      <c r="K8" s="309"/>
      <c r="L8" s="309"/>
      <c r="M8" s="309"/>
      <c r="N8" s="309"/>
      <c r="O8" s="309"/>
      <c r="P8" s="309"/>
      <c r="Q8" s="309"/>
      <c r="R8" s="309"/>
      <c r="S8" s="309"/>
      <c r="T8" s="309"/>
      <c r="U8" s="309"/>
      <c r="V8" s="309"/>
      <c r="W8" s="309"/>
      <c r="X8" s="309"/>
      <c r="Y8" s="309"/>
      <c r="Z8" s="309"/>
      <c r="AA8" s="58"/>
      <c r="AB8" s="168"/>
    </row>
    <row r="9" spans="1:28" ht="15.75" customHeight="1">
      <c r="A9" s="165"/>
      <c r="B9" s="57"/>
      <c r="C9" s="309"/>
      <c r="D9" s="309"/>
      <c r="E9" s="309"/>
      <c r="F9" s="309"/>
      <c r="G9" s="309"/>
      <c r="H9" s="309"/>
      <c r="I9" s="309"/>
      <c r="J9" s="309"/>
      <c r="K9" s="309"/>
      <c r="L9" s="309"/>
      <c r="M9" s="309"/>
      <c r="N9" s="309"/>
      <c r="O9" s="309"/>
      <c r="P9" s="309"/>
      <c r="Q9" s="309"/>
      <c r="R9" s="309"/>
      <c r="S9" s="309"/>
      <c r="T9" s="309"/>
      <c r="U9" s="309"/>
      <c r="V9" s="309"/>
      <c r="W9" s="309"/>
      <c r="X9" s="309"/>
      <c r="Y9" s="309"/>
      <c r="Z9" s="309"/>
      <c r="AA9" s="58"/>
      <c r="AB9" s="168"/>
    </row>
    <row r="10" spans="1:28" ht="21.75" customHeight="1">
      <c r="A10" s="165"/>
      <c r="B10" s="356" t="s">
        <v>193</v>
      </c>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201"/>
    </row>
    <row r="11" spans="1:28" ht="21.75" customHeight="1">
      <c r="A11" s="202"/>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203"/>
    </row>
    <row r="12" spans="1:28" ht="18.75" customHeight="1">
      <c r="A12" s="292" t="s">
        <v>210</v>
      </c>
      <c r="B12" s="282"/>
      <c r="C12" s="282"/>
      <c r="D12" s="282"/>
      <c r="E12" s="293"/>
      <c r="F12" s="277" t="s">
        <v>253</v>
      </c>
      <c r="G12" s="278"/>
      <c r="H12" s="278"/>
      <c r="I12" s="278"/>
      <c r="J12" s="273">
        <v>1</v>
      </c>
      <c r="K12" s="273"/>
      <c r="L12" s="273"/>
      <c r="M12" s="273"/>
      <c r="N12" s="274"/>
      <c r="O12" s="277" t="s">
        <v>254</v>
      </c>
      <c r="P12" s="278"/>
      <c r="Q12" s="278"/>
      <c r="R12" s="278"/>
      <c r="S12" s="281">
        <f>VLOOKUP($J$12,'入力データ'!$A$5:$V$51,2,TRUE)</f>
        <v>0</v>
      </c>
      <c r="T12" s="282"/>
      <c r="U12" s="282"/>
      <c r="V12" s="282"/>
      <c r="W12" s="282"/>
      <c r="X12" s="282"/>
      <c r="Y12" s="282"/>
      <c r="Z12" s="282"/>
      <c r="AA12" s="282"/>
      <c r="AB12" s="283"/>
    </row>
    <row r="13" spans="1:28" ht="18.75" customHeight="1">
      <c r="A13" s="294"/>
      <c r="B13" s="285"/>
      <c r="C13" s="285"/>
      <c r="D13" s="285"/>
      <c r="E13" s="295"/>
      <c r="F13" s="279"/>
      <c r="G13" s="280"/>
      <c r="H13" s="280"/>
      <c r="I13" s="280"/>
      <c r="J13" s="275"/>
      <c r="K13" s="275"/>
      <c r="L13" s="275"/>
      <c r="M13" s="275"/>
      <c r="N13" s="276"/>
      <c r="O13" s="279"/>
      <c r="P13" s="280"/>
      <c r="Q13" s="280"/>
      <c r="R13" s="280"/>
      <c r="S13" s="284"/>
      <c r="T13" s="285"/>
      <c r="U13" s="285"/>
      <c r="V13" s="285"/>
      <c r="W13" s="285"/>
      <c r="X13" s="285"/>
      <c r="Y13" s="285"/>
      <c r="Z13" s="285"/>
      <c r="AA13" s="285"/>
      <c r="AB13" s="286"/>
    </row>
    <row r="14" spans="1:28" ht="18.75" customHeight="1">
      <c r="A14" s="292" t="s">
        <v>155</v>
      </c>
      <c r="B14" s="282"/>
      <c r="C14" s="282"/>
      <c r="D14" s="282"/>
      <c r="E14" s="293"/>
      <c r="F14" s="151"/>
      <c r="G14" s="147"/>
      <c r="H14" s="147"/>
      <c r="I14" s="326">
        <f>VLOOKUP($J$12,'入力データ'!$A$5:$V$51,3,TRUE)</f>
        <v>0</v>
      </c>
      <c r="J14" s="326"/>
      <c r="K14" s="326"/>
      <c r="L14" s="326"/>
      <c r="M14" s="326"/>
      <c r="N14" s="326"/>
      <c r="O14" s="326"/>
      <c r="P14" s="326"/>
      <c r="Q14" s="326"/>
      <c r="R14" s="326"/>
      <c r="S14" s="326"/>
      <c r="T14" s="326"/>
      <c r="U14" s="326"/>
      <c r="V14" s="326"/>
      <c r="W14" s="326"/>
      <c r="X14" s="326"/>
      <c r="Y14" s="326"/>
      <c r="Z14" s="326"/>
      <c r="AA14" s="326"/>
      <c r="AB14" s="337"/>
    </row>
    <row r="15" spans="1:28" ht="18.75" customHeight="1">
      <c r="A15" s="294"/>
      <c r="B15" s="285"/>
      <c r="C15" s="285"/>
      <c r="D15" s="285"/>
      <c r="E15" s="295"/>
      <c r="F15" s="152"/>
      <c r="G15" s="148"/>
      <c r="H15" s="148"/>
      <c r="I15" s="327"/>
      <c r="J15" s="327"/>
      <c r="K15" s="327"/>
      <c r="L15" s="327"/>
      <c r="M15" s="327"/>
      <c r="N15" s="327"/>
      <c r="O15" s="327"/>
      <c r="P15" s="327"/>
      <c r="Q15" s="327"/>
      <c r="R15" s="327"/>
      <c r="S15" s="327"/>
      <c r="T15" s="327"/>
      <c r="U15" s="327"/>
      <c r="V15" s="327"/>
      <c r="W15" s="327"/>
      <c r="X15" s="327"/>
      <c r="Y15" s="327"/>
      <c r="Z15" s="327"/>
      <c r="AA15" s="327"/>
      <c r="AB15" s="358"/>
    </row>
    <row r="16" spans="1:28" ht="18.75" customHeight="1">
      <c r="A16" s="292" t="s">
        <v>39</v>
      </c>
      <c r="B16" s="282"/>
      <c r="C16" s="282"/>
      <c r="D16" s="282"/>
      <c r="E16" s="293"/>
      <c r="F16" s="302" t="s">
        <v>123</v>
      </c>
      <c r="G16" s="282"/>
      <c r="H16" s="282"/>
      <c r="I16" s="282">
        <f>VLOOKUP($J$12,'入力データ'!$A$5:$V$51,4,TRUE)</f>
        <v>0</v>
      </c>
      <c r="J16" s="282"/>
      <c r="K16" s="282"/>
      <c r="L16" s="282"/>
      <c r="M16" s="282"/>
      <c r="N16" s="282"/>
      <c r="O16" s="282"/>
      <c r="P16" s="282"/>
      <c r="Q16" s="282"/>
      <c r="R16" s="282" t="s">
        <v>41</v>
      </c>
      <c r="S16" s="282"/>
      <c r="T16" s="282"/>
      <c r="U16" s="147"/>
      <c r="V16" s="147"/>
      <c r="W16" s="147"/>
      <c r="X16" s="147"/>
      <c r="Y16" s="147"/>
      <c r="Z16" s="147"/>
      <c r="AA16" s="147"/>
      <c r="AB16" s="149"/>
    </row>
    <row r="17" spans="1:28" ht="18.75" customHeight="1">
      <c r="A17" s="294"/>
      <c r="B17" s="285"/>
      <c r="C17" s="285"/>
      <c r="D17" s="285"/>
      <c r="E17" s="295"/>
      <c r="F17" s="303"/>
      <c r="G17" s="285"/>
      <c r="H17" s="285"/>
      <c r="I17" s="285"/>
      <c r="J17" s="285"/>
      <c r="K17" s="285"/>
      <c r="L17" s="285"/>
      <c r="M17" s="285"/>
      <c r="N17" s="285"/>
      <c r="O17" s="285"/>
      <c r="P17" s="285"/>
      <c r="Q17" s="285"/>
      <c r="R17" s="285"/>
      <c r="S17" s="285"/>
      <c r="T17" s="285"/>
      <c r="U17" s="148"/>
      <c r="V17" s="148"/>
      <c r="W17" s="148"/>
      <c r="X17" s="148"/>
      <c r="Y17" s="148"/>
      <c r="Z17" s="148"/>
      <c r="AA17" s="148"/>
      <c r="AB17" s="150"/>
    </row>
    <row r="18" spans="1:28" ht="18.75" customHeight="1">
      <c r="A18" s="292" t="s">
        <v>157</v>
      </c>
      <c r="B18" s="282"/>
      <c r="C18" s="282"/>
      <c r="D18" s="282"/>
      <c r="E18" s="293"/>
      <c r="F18" s="151"/>
      <c r="G18" s="147"/>
      <c r="H18" s="147"/>
      <c r="I18" s="296">
        <f>VLOOKUP($J$12,'入力データ'!$A$5:$V$51,6,TRUE)</f>
        <v>0</v>
      </c>
      <c r="J18" s="296"/>
      <c r="K18" s="296"/>
      <c r="L18" s="296"/>
      <c r="M18" s="296"/>
      <c r="N18" s="296"/>
      <c r="O18" s="296"/>
      <c r="P18" s="296"/>
      <c r="Q18" s="296"/>
      <c r="R18" s="296"/>
      <c r="S18" s="296"/>
      <c r="T18" s="296"/>
      <c r="U18" s="296"/>
      <c r="V18" s="172"/>
      <c r="W18" s="172"/>
      <c r="X18" s="172"/>
      <c r="Y18" s="172"/>
      <c r="Z18" s="172"/>
      <c r="AA18" s="147"/>
      <c r="AB18" s="149"/>
    </row>
    <row r="19" spans="1:28" ht="18.75" customHeight="1">
      <c r="A19" s="294"/>
      <c r="B19" s="285"/>
      <c r="C19" s="285"/>
      <c r="D19" s="285"/>
      <c r="E19" s="295"/>
      <c r="F19" s="152"/>
      <c r="G19" s="148"/>
      <c r="H19" s="148"/>
      <c r="I19" s="297"/>
      <c r="J19" s="297"/>
      <c r="K19" s="297"/>
      <c r="L19" s="297"/>
      <c r="M19" s="297"/>
      <c r="N19" s="297"/>
      <c r="O19" s="297"/>
      <c r="P19" s="297"/>
      <c r="Q19" s="297"/>
      <c r="R19" s="297"/>
      <c r="S19" s="297"/>
      <c r="T19" s="297"/>
      <c r="U19" s="297"/>
      <c r="V19" s="173"/>
      <c r="W19" s="173"/>
      <c r="X19" s="173"/>
      <c r="Y19" s="173"/>
      <c r="Z19" s="173"/>
      <c r="AA19" s="148"/>
      <c r="AB19" s="150"/>
    </row>
    <row r="20" spans="1:28" ht="18.75" customHeight="1">
      <c r="A20" s="345" t="s">
        <v>150</v>
      </c>
      <c r="B20" s="359"/>
      <c r="C20" s="359"/>
      <c r="D20" s="359"/>
      <c r="E20" s="360"/>
      <c r="F20" s="189"/>
      <c r="G20" s="64"/>
      <c r="H20" s="78"/>
      <c r="I20" s="282">
        <f>VLOOKUP($J$12,'入力データ'!$A$5:$V$51,19,TRUE)</f>
        <v>0</v>
      </c>
      <c r="J20" s="282"/>
      <c r="K20" s="282"/>
      <c r="L20" s="282"/>
      <c r="M20" s="282"/>
      <c r="N20" s="282"/>
      <c r="O20" s="282"/>
      <c r="P20" s="282"/>
      <c r="Q20" s="282"/>
      <c r="R20" s="282"/>
      <c r="S20" s="204"/>
      <c r="T20" s="204"/>
      <c r="U20" s="204"/>
      <c r="V20" s="204"/>
      <c r="W20" s="204"/>
      <c r="X20" s="204"/>
      <c r="Y20" s="204"/>
      <c r="Z20" s="204"/>
      <c r="AA20" s="64"/>
      <c r="AB20" s="194"/>
    </row>
    <row r="21" spans="1:28" ht="18.75" customHeight="1">
      <c r="A21" s="361"/>
      <c r="B21" s="362"/>
      <c r="C21" s="362"/>
      <c r="D21" s="362"/>
      <c r="E21" s="363"/>
      <c r="F21" s="189"/>
      <c r="G21" s="64"/>
      <c r="H21" s="78"/>
      <c r="I21" s="318"/>
      <c r="J21" s="318"/>
      <c r="K21" s="318"/>
      <c r="L21" s="318"/>
      <c r="M21" s="318"/>
      <c r="N21" s="318"/>
      <c r="O21" s="318"/>
      <c r="P21" s="318"/>
      <c r="Q21" s="318"/>
      <c r="R21" s="318"/>
      <c r="S21" s="204"/>
      <c r="T21" s="204"/>
      <c r="U21" s="204"/>
      <c r="V21" s="204"/>
      <c r="W21" s="204"/>
      <c r="X21" s="204"/>
      <c r="Y21" s="204"/>
      <c r="Z21" s="204"/>
      <c r="AA21" s="64"/>
      <c r="AB21" s="194"/>
    </row>
    <row r="22" spans="1:28" ht="18.75" customHeight="1">
      <c r="A22" s="292" t="s">
        <v>112</v>
      </c>
      <c r="B22" s="282"/>
      <c r="C22" s="282"/>
      <c r="D22" s="282"/>
      <c r="E22" s="293"/>
      <c r="F22" s="190"/>
      <c r="G22" s="154"/>
      <c r="H22" s="282" t="s">
        <v>246</v>
      </c>
      <c r="I22" s="282"/>
      <c r="J22" s="282"/>
      <c r="K22" s="282"/>
      <c r="L22" s="282"/>
      <c r="M22" s="282"/>
      <c r="N22" s="282" t="s">
        <v>248</v>
      </c>
      <c r="O22" s="282">
        <f>VLOOKUP($J$12,'入力データ'!$A$5:$V$51,16,TRUE)</f>
        <v>0</v>
      </c>
      <c r="P22" s="282"/>
      <c r="Q22" s="282"/>
      <c r="R22" s="282"/>
      <c r="S22" s="282"/>
      <c r="T22" s="282"/>
      <c r="U22" s="154"/>
      <c r="V22" s="154"/>
      <c r="W22" s="154"/>
      <c r="X22" s="154"/>
      <c r="Y22" s="154"/>
      <c r="Z22" s="154"/>
      <c r="AA22" s="154"/>
      <c r="AB22" s="155"/>
    </row>
    <row r="23" spans="1:28" ht="18.75" customHeight="1">
      <c r="A23" s="294" t="s">
        <v>125</v>
      </c>
      <c r="B23" s="285"/>
      <c r="C23" s="285"/>
      <c r="D23" s="285"/>
      <c r="E23" s="295"/>
      <c r="F23" s="191"/>
      <c r="G23" s="156"/>
      <c r="H23" s="285"/>
      <c r="I23" s="285"/>
      <c r="J23" s="285"/>
      <c r="K23" s="285"/>
      <c r="L23" s="285"/>
      <c r="M23" s="285"/>
      <c r="N23" s="285"/>
      <c r="O23" s="285"/>
      <c r="P23" s="285"/>
      <c r="Q23" s="285"/>
      <c r="R23" s="285"/>
      <c r="S23" s="285"/>
      <c r="T23" s="285"/>
      <c r="U23" s="156"/>
      <c r="V23" s="156"/>
      <c r="W23" s="156"/>
      <c r="X23" s="156"/>
      <c r="Y23" s="156"/>
      <c r="Z23" s="156"/>
      <c r="AA23" s="156"/>
      <c r="AB23" s="157"/>
    </row>
    <row r="24" spans="1:28" ht="18.75" customHeight="1">
      <c r="A24" s="292" t="s">
        <v>292</v>
      </c>
      <c r="B24" s="282"/>
      <c r="C24" s="282"/>
      <c r="D24" s="282"/>
      <c r="E24" s="293"/>
      <c r="F24" s="57"/>
      <c r="G24" s="57"/>
      <c r="H24" s="64"/>
      <c r="I24" s="326">
        <f>VLOOKUP($J$12,'入力データ'!$A$5:$V$51,8,TRUE)</f>
        <v>0</v>
      </c>
      <c r="J24" s="326"/>
      <c r="K24" s="326"/>
      <c r="L24" s="326"/>
      <c r="M24" s="326"/>
      <c r="N24" s="326"/>
      <c r="O24" s="326"/>
      <c r="P24" s="326"/>
      <c r="Q24" s="326"/>
      <c r="R24" s="326"/>
      <c r="S24" s="326"/>
      <c r="T24" s="326"/>
      <c r="U24" s="326"/>
      <c r="V24" s="326"/>
      <c r="W24" s="326"/>
      <c r="X24" s="57"/>
      <c r="Y24" s="57"/>
      <c r="Z24" s="57"/>
      <c r="AA24" s="57"/>
      <c r="AB24" s="153"/>
    </row>
    <row r="25" spans="1:28" ht="18.75" customHeight="1">
      <c r="A25" s="294"/>
      <c r="B25" s="285"/>
      <c r="C25" s="285"/>
      <c r="D25" s="285"/>
      <c r="E25" s="295"/>
      <c r="F25" s="57"/>
      <c r="G25" s="57"/>
      <c r="H25" s="148"/>
      <c r="I25" s="327"/>
      <c r="J25" s="327"/>
      <c r="K25" s="327"/>
      <c r="L25" s="327"/>
      <c r="M25" s="327"/>
      <c r="N25" s="327"/>
      <c r="O25" s="327"/>
      <c r="P25" s="327"/>
      <c r="Q25" s="327"/>
      <c r="R25" s="327"/>
      <c r="S25" s="327"/>
      <c r="T25" s="327"/>
      <c r="U25" s="327"/>
      <c r="V25" s="327"/>
      <c r="W25" s="327"/>
      <c r="X25" s="57"/>
      <c r="Y25" s="57"/>
      <c r="Z25" s="57"/>
      <c r="AA25" s="57"/>
      <c r="AB25" s="153"/>
    </row>
    <row r="26" spans="1:28" ht="18.75" customHeight="1">
      <c r="A26" s="345" t="s">
        <v>191</v>
      </c>
      <c r="B26" s="359"/>
      <c r="C26" s="359"/>
      <c r="D26" s="359"/>
      <c r="E26" s="360"/>
      <c r="F26" s="364" t="s">
        <v>257</v>
      </c>
      <c r="G26" s="273"/>
      <c r="H26" s="273"/>
      <c r="I26" s="273"/>
      <c r="J26" s="273"/>
      <c r="K26" s="366"/>
      <c r="L26" s="366"/>
      <c r="M26" s="366"/>
      <c r="N26" s="366"/>
      <c r="O26" s="366"/>
      <c r="P26" s="367"/>
      <c r="Q26" s="370" t="s">
        <v>258</v>
      </c>
      <c r="R26" s="366"/>
      <c r="S26" s="366"/>
      <c r="T26" s="366"/>
      <c r="U26" s="366"/>
      <c r="V26" s="273"/>
      <c r="W26" s="273"/>
      <c r="X26" s="273"/>
      <c r="Y26" s="273"/>
      <c r="Z26" s="273"/>
      <c r="AA26" s="281"/>
      <c r="AB26" s="149"/>
    </row>
    <row r="27" spans="1:28" ht="18.75" customHeight="1">
      <c r="A27" s="361"/>
      <c r="B27" s="362"/>
      <c r="C27" s="362"/>
      <c r="D27" s="362"/>
      <c r="E27" s="363"/>
      <c r="F27" s="365"/>
      <c r="G27" s="275"/>
      <c r="H27" s="275"/>
      <c r="I27" s="275"/>
      <c r="J27" s="275"/>
      <c r="K27" s="368"/>
      <c r="L27" s="368"/>
      <c r="M27" s="368"/>
      <c r="N27" s="368"/>
      <c r="O27" s="368"/>
      <c r="P27" s="369"/>
      <c r="Q27" s="371"/>
      <c r="R27" s="368"/>
      <c r="S27" s="368"/>
      <c r="T27" s="368"/>
      <c r="U27" s="368"/>
      <c r="V27" s="275"/>
      <c r="W27" s="275"/>
      <c r="X27" s="275"/>
      <c r="Y27" s="275"/>
      <c r="Z27" s="275"/>
      <c r="AA27" s="284"/>
      <c r="AB27" s="150"/>
    </row>
    <row r="28" spans="1:28" ht="18.75" customHeight="1">
      <c r="A28" s="292" t="s">
        <v>42</v>
      </c>
      <c r="B28" s="282"/>
      <c r="C28" s="282"/>
      <c r="D28" s="282"/>
      <c r="E28" s="293"/>
      <c r="F28" s="302" t="s">
        <v>126</v>
      </c>
      <c r="G28" s="282"/>
      <c r="H28" s="147"/>
      <c r="I28" s="300">
        <f>VLOOKUP($J$12,'入力データ'!$A$5:$V$51,10,TRUE)</f>
        <v>0</v>
      </c>
      <c r="J28" s="300"/>
      <c r="K28" s="300"/>
      <c r="L28" s="300"/>
      <c r="M28" s="300"/>
      <c r="N28" s="300"/>
      <c r="O28" s="147"/>
      <c r="P28" s="282" t="s">
        <v>247</v>
      </c>
      <c r="Q28" s="282"/>
      <c r="R28" s="282" t="s">
        <v>192</v>
      </c>
      <c r="S28" s="282"/>
      <c r="T28" s="147"/>
      <c r="U28" s="300">
        <f>VLOOKUP($J$12,'入力データ'!$A$5:$V$51,11,TRUE)</f>
        <v>0</v>
      </c>
      <c r="V28" s="300"/>
      <c r="W28" s="300"/>
      <c r="X28" s="300"/>
      <c r="Y28" s="300"/>
      <c r="Z28" s="300"/>
      <c r="AA28" s="147"/>
      <c r="AB28" s="149"/>
    </row>
    <row r="29" spans="1:28" ht="18.75" customHeight="1">
      <c r="A29" s="294"/>
      <c r="B29" s="285"/>
      <c r="C29" s="285"/>
      <c r="D29" s="285"/>
      <c r="E29" s="295"/>
      <c r="F29" s="303"/>
      <c r="G29" s="285"/>
      <c r="H29" s="148"/>
      <c r="I29" s="301"/>
      <c r="J29" s="301"/>
      <c r="K29" s="301"/>
      <c r="L29" s="301"/>
      <c r="M29" s="301"/>
      <c r="N29" s="301"/>
      <c r="O29" s="148"/>
      <c r="P29" s="285"/>
      <c r="Q29" s="285"/>
      <c r="R29" s="285"/>
      <c r="S29" s="285"/>
      <c r="T29" s="148"/>
      <c r="U29" s="301"/>
      <c r="V29" s="301"/>
      <c r="W29" s="301"/>
      <c r="X29" s="301"/>
      <c r="Y29" s="301"/>
      <c r="Z29" s="301"/>
      <c r="AA29" s="148"/>
      <c r="AB29" s="150"/>
    </row>
    <row r="30" spans="1:28" ht="18.75" customHeight="1">
      <c r="A30" s="345" t="s">
        <v>129</v>
      </c>
      <c r="B30" s="282"/>
      <c r="C30" s="282"/>
      <c r="D30" s="282"/>
      <c r="E30" s="293"/>
      <c r="F30" s="151"/>
      <c r="G30" s="147"/>
      <c r="H30" s="147"/>
      <c r="I30" s="349">
        <f>VLOOKUP($J$12,'入力データ'!$A$5:$V$51,13,TRUE)</f>
        <v>0</v>
      </c>
      <c r="J30" s="349"/>
      <c r="K30" s="349"/>
      <c r="L30" s="349"/>
      <c r="M30" s="349"/>
      <c r="N30" s="349"/>
      <c r="O30" s="349"/>
      <c r="P30" s="349"/>
      <c r="Q30" s="349"/>
      <c r="R30" s="349"/>
      <c r="S30" s="349"/>
      <c r="T30" s="154"/>
      <c r="U30" s="154"/>
      <c r="V30" s="154"/>
      <c r="W30" s="154"/>
      <c r="X30" s="154"/>
      <c r="Y30" s="154"/>
      <c r="Z30" s="154"/>
      <c r="AA30" s="154"/>
      <c r="AB30" s="155"/>
    </row>
    <row r="31" spans="1:28" ht="18.75" customHeight="1">
      <c r="A31" s="294"/>
      <c r="B31" s="285"/>
      <c r="C31" s="285"/>
      <c r="D31" s="285"/>
      <c r="E31" s="295"/>
      <c r="F31" s="152"/>
      <c r="G31" s="148"/>
      <c r="H31" s="148"/>
      <c r="I31" s="350"/>
      <c r="J31" s="350"/>
      <c r="K31" s="350"/>
      <c r="L31" s="350"/>
      <c r="M31" s="350"/>
      <c r="N31" s="350"/>
      <c r="O31" s="350"/>
      <c r="P31" s="350"/>
      <c r="Q31" s="350"/>
      <c r="R31" s="350"/>
      <c r="S31" s="350"/>
      <c r="T31" s="156"/>
      <c r="U31" s="156"/>
      <c r="V31" s="156"/>
      <c r="W31" s="156"/>
      <c r="X31" s="156"/>
      <c r="Y31" s="156"/>
      <c r="Z31" s="156"/>
      <c r="AA31" s="156"/>
      <c r="AB31" s="157"/>
    </row>
    <row r="32" spans="1:28" ht="18.75" customHeight="1">
      <c r="A32" s="292" t="s">
        <v>151</v>
      </c>
      <c r="B32" s="282"/>
      <c r="C32" s="282"/>
      <c r="D32" s="282"/>
      <c r="E32" s="293"/>
      <c r="F32" s="151"/>
      <c r="G32" s="147"/>
      <c r="H32" s="147"/>
      <c r="I32" s="326"/>
      <c r="J32" s="326"/>
      <c r="K32" s="326"/>
      <c r="L32" s="326"/>
      <c r="M32" s="326"/>
      <c r="N32" s="326"/>
      <c r="O32" s="326"/>
      <c r="P32" s="326"/>
      <c r="Q32" s="326"/>
      <c r="R32" s="326"/>
      <c r="S32" s="147"/>
      <c r="T32" s="154"/>
      <c r="U32" s="154"/>
      <c r="V32" s="154"/>
      <c r="W32" s="154"/>
      <c r="X32" s="154"/>
      <c r="Y32" s="154"/>
      <c r="Z32" s="154"/>
      <c r="AA32" s="154"/>
      <c r="AB32" s="155"/>
    </row>
    <row r="33" spans="1:28" ht="18.75" customHeight="1">
      <c r="A33" s="294"/>
      <c r="B33" s="285"/>
      <c r="C33" s="285"/>
      <c r="D33" s="285"/>
      <c r="E33" s="295"/>
      <c r="F33" s="152"/>
      <c r="G33" s="148"/>
      <c r="H33" s="148"/>
      <c r="I33" s="327"/>
      <c r="J33" s="327"/>
      <c r="K33" s="327"/>
      <c r="L33" s="327"/>
      <c r="M33" s="327"/>
      <c r="N33" s="327"/>
      <c r="O33" s="327"/>
      <c r="P33" s="327"/>
      <c r="Q33" s="327"/>
      <c r="R33" s="327"/>
      <c r="S33" s="148"/>
      <c r="T33" s="156"/>
      <c r="U33" s="156"/>
      <c r="V33" s="156"/>
      <c r="W33" s="156"/>
      <c r="X33" s="156"/>
      <c r="Y33" s="156"/>
      <c r="Z33" s="156"/>
      <c r="AA33" s="156"/>
      <c r="AB33" s="157"/>
    </row>
    <row r="34" spans="1:28" ht="18.75" customHeight="1">
      <c r="A34" s="292" t="s">
        <v>152</v>
      </c>
      <c r="B34" s="282"/>
      <c r="C34" s="282"/>
      <c r="D34" s="282"/>
      <c r="E34" s="293"/>
      <c r="F34" s="57"/>
      <c r="G34" s="57"/>
      <c r="H34" s="57"/>
      <c r="I34" s="57"/>
      <c r="J34" s="57"/>
      <c r="K34" s="57"/>
      <c r="L34" s="57"/>
      <c r="M34" s="57"/>
      <c r="N34" s="57"/>
      <c r="O34" s="57"/>
      <c r="P34" s="57"/>
      <c r="Q34" s="57"/>
      <c r="R34" s="57"/>
      <c r="S34" s="57"/>
      <c r="T34" s="57"/>
      <c r="U34" s="57"/>
      <c r="V34" s="57"/>
      <c r="W34" s="57"/>
      <c r="X34" s="57"/>
      <c r="Y34" s="57"/>
      <c r="Z34" s="57"/>
      <c r="AA34" s="57"/>
      <c r="AB34" s="153"/>
    </row>
    <row r="35" spans="1:28" ht="18.75" customHeight="1">
      <c r="A35" s="328"/>
      <c r="B35" s="318"/>
      <c r="C35" s="318"/>
      <c r="D35" s="318"/>
      <c r="E35" s="329"/>
      <c r="F35" s="57"/>
      <c r="G35" s="57"/>
      <c r="H35" s="57"/>
      <c r="I35" s="57"/>
      <c r="J35" s="57"/>
      <c r="K35" s="57"/>
      <c r="L35" s="57"/>
      <c r="M35" s="57"/>
      <c r="N35" s="57"/>
      <c r="O35" s="57"/>
      <c r="P35" s="57"/>
      <c r="Q35" s="57"/>
      <c r="R35" s="57"/>
      <c r="S35" s="57"/>
      <c r="T35" s="57"/>
      <c r="U35" s="57"/>
      <c r="V35" s="57"/>
      <c r="W35" s="57"/>
      <c r="X35" s="57"/>
      <c r="Y35" s="57"/>
      <c r="Z35" s="57"/>
      <c r="AA35" s="57"/>
      <c r="AB35" s="153"/>
    </row>
    <row r="36" spans="1:28" ht="18.75" customHeight="1">
      <c r="A36" s="328"/>
      <c r="B36" s="318"/>
      <c r="C36" s="318"/>
      <c r="D36" s="318"/>
      <c r="E36" s="329"/>
      <c r="F36" s="57"/>
      <c r="G36" s="57"/>
      <c r="H36" s="57"/>
      <c r="I36" s="57"/>
      <c r="J36" s="57"/>
      <c r="K36" s="57"/>
      <c r="L36" s="57"/>
      <c r="M36" s="57"/>
      <c r="N36" s="57"/>
      <c r="O36" s="57"/>
      <c r="P36" s="57"/>
      <c r="Q36" s="57"/>
      <c r="R36" s="57"/>
      <c r="S36" s="57"/>
      <c r="T36" s="57"/>
      <c r="U36" s="57"/>
      <c r="V36" s="57"/>
      <c r="W36" s="57"/>
      <c r="X36" s="57"/>
      <c r="Y36" s="57"/>
      <c r="Z36" s="57"/>
      <c r="AA36" s="57"/>
      <c r="AB36" s="153"/>
    </row>
    <row r="37" spans="1:28" ht="18.75" customHeight="1">
      <c r="A37" s="328"/>
      <c r="B37" s="318"/>
      <c r="C37" s="318"/>
      <c r="D37" s="318"/>
      <c r="E37" s="329"/>
      <c r="F37" s="57"/>
      <c r="G37" s="57"/>
      <c r="H37" s="57"/>
      <c r="I37" s="57"/>
      <c r="J37" s="57"/>
      <c r="K37" s="57"/>
      <c r="L37" s="57"/>
      <c r="M37" s="57"/>
      <c r="N37" s="57"/>
      <c r="O37" s="57"/>
      <c r="P37" s="57"/>
      <c r="Q37" s="57"/>
      <c r="R37" s="57"/>
      <c r="S37" s="57"/>
      <c r="T37" s="57"/>
      <c r="U37" s="57"/>
      <c r="V37" s="57"/>
      <c r="W37" s="57"/>
      <c r="X37" s="57"/>
      <c r="Y37" s="57"/>
      <c r="Z37" s="57"/>
      <c r="AA37" s="57"/>
      <c r="AB37" s="153"/>
    </row>
    <row r="38" spans="1:28" ht="18.75" customHeight="1">
      <c r="A38" s="328"/>
      <c r="B38" s="318"/>
      <c r="C38" s="318"/>
      <c r="D38" s="318"/>
      <c r="E38" s="329"/>
      <c r="F38" s="64"/>
      <c r="G38" s="64"/>
      <c r="H38" s="64"/>
      <c r="I38" s="57"/>
      <c r="J38" s="158"/>
      <c r="K38" s="158"/>
      <c r="L38" s="57"/>
      <c r="M38" s="64"/>
      <c r="N38" s="64"/>
      <c r="O38" s="57"/>
      <c r="P38" s="57"/>
      <c r="Q38" s="57"/>
      <c r="R38" s="57"/>
      <c r="S38" s="57"/>
      <c r="T38" s="57"/>
      <c r="U38" s="57"/>
      <c r="V38" s="57"/>
      <c r="W38" s="57"/>
      <c r="X38" s="57"/>
      <c r="Y38" s="57"/>
      <c r="Z38" s="57"/>
      <c r="AA38" s="57"/>
      <c r="AB38" s="153"/>
    </row>
    <row r="39" spans="1:28" ht="18.75" customHeight="1">
      <c r="A39" s="328"/>
      <c r="B39" s="318"/>
      <c r="C39" s="318"/>
      <c r="D39" s="318"/>
      <c r="E39" s="329"/>
      <c r="F39" s="57"/>
      <c r="G39" s="57"/>
      <c r="H39" s="57"/>
      <c r="I39" s="57"/>
      <c r="J39" s="57"/>
      <c r="K39" s="57"/>
      <c r="L39" s="57"/>
      <c r="M39" s="57"/>
      <c r="N39" s="57"/>
      <c r="O39" s="57"/>
      <c r="P39" s="57"/>
      <c r="Q39" s="57"/>
      <c r="R39" s="57"/>
      <c r="S39" s="57"/>
      <c r="T39" s="57"/>
      <c r="U39" s="57"/>
      <c r="V39" s="57"/>
      <c r="W39" s="57"/>
      <c r="X39" s="57"/>
      <c r="Y39" s="57"/>
      <c r="Z39" s="57"/>
      <c r="AA39" s="57"/>
      <c r="AB39" s="153"/>
    </row>
    <row r="40" spans="1:28" ht="18.75" customHeight="1">
      <c r="A40" s="328"/>
      <c r="B40" s="318"/>
      <c r="C40" s="318"/>
      <c r="D40" s="318"/>
      <c r="E40" s="329"/>
      <c r="F40" s="57"/>
      <c r="G40" s="57"/>
      <c r="H40" s="57"/>
      <c r="I40" s="57"/>
      <c r="J40" s="57"/>
      <c r="K40" s="57"/>
      <c r="L40" s="57"/>
      <c r="M40" s="57"/>
      <c r="N40" s="57"/>
      <c r="O40" s="57"/>
      <c r="P40" s="57"/>
      <c r="Q40" s="57"/>
      <c r="R40" s="57"/>
      <c r="S40" s="57"/>
      <c r="T40" s="57"/>
      <c r="U40" s="57"/>
      <c r="V40" s="57"/>
      <c r="W40" s="57"/>
      <c r="X40" s="57"/>
      <c r="Y40" s="57"/>
      <c r="Z40" s="57"/>
      <c r="AA40" s="57"/>
      <c r="AB40" s="153"/>
    </row>
    <row r="41" spans="1:28" ht="18.75" customHeight="1">
      <c r="A41" s="328"/>
      <c r="B41" s="318"/>
      <c r="C41" s="318"/>
      <c r="D41" s="318"/>
      <c r="E41" s="329"/>
      <c r="F41" s="57"/>
      <c r="G41" s="57"/>
      <c r="H41" s="57"/>
      <c r="I41" s="57"/>
      <c r="J41" s="57"/>
      <c r="K41" s="57"/>
      <c r="L41" s="57"/>
      <c r="M41" s="57"/>
      <c r="N41" s="67"/>
      <c r="O41" s="57"/>
      <c r="P41" s="57"/>
      <c r="Q41" s="64"/>
      <c r="R41" s="64"/>
      <c r="S41" s="64"/>
      <c r="T41" s="64"/>
      <c r="U41" s="64"/>
      <c r="V41" s="64"/>
      <c r="W41" s="64"/>
      <c r="X41" s="64"/>
      <c r="Y41" s="78"/>
      <c r="Z41" s="57"/>
      <c r="AA41" s="57"/>
      <c r="AB41" s="153"/>
    </row>
    <row r="42" spans="1:28" ht="18.75" customHeight="1" thickBot="1">
      <c r="A42" s="330"/>
      <c r="B42" s="331"/>
      <c r="C42" s="331"/>
      <c r="D42" s="331"/>
      <c r="E42" s="332"/>
      <c r="F42" s="159"/>
      <c r="G42" s="159"/>
      <c r="H42" s="159"/>
      <c r="I42" s="159"/>
      <c r="J42" s="159"/>
      <c r="K42" s="159"/>
      <c r="L42" s="159"/>
      <c r="M42" s="159"/>
      <c r="N42" s="159"/>
      <c r="O42" s="159"/>
      <c r="P42" s="159"/>
      <c r="Q42" s="159"/>
      <c r="R42" s="159"/>
      <c r="S42" s="159"/>
      <c r="T42" s="159"/>
      <c r="U42" s="159"/>
      <c r="V42" s="159"/>
      <c r="W42" s="159"/>
      <c r="X42" s="159"/>
      <c r="Y42" s="159"/>
      <c r="Z42" s="159"/>
      <c r="AA42" s="159"/>
      <c r="AB42" s="160"/>
    </row>
  </sheetData>
  <sheetProtection/>
  <mergeCells count="45">
    <mergeCell ref="A34:E42"/>
    <mergeCell ref="A32:E33"/>
    <mergeCell ref="I32:R33"/>
    <mergeCell ref="R28:S29"/>
    <mergeCell ref="I30:S31"/>
    <mergeCell ref="I16:Q17"/>
    <mergeCell ref="R16:T17"/>
    <mergeCell ref="F26:J27"/>
    <mergeCell ref="K26:P27"/>
    <mergeCell ref="Q26:U27"/>
    <mergeCell ref="V26:AA27"/>
    <mergeCell ref="U28:Z29"/>
    <mergeCell ref="A30:E31"/>
    <mergeCell ref="A28:E29"/>
    <mergeCell ref="F28:G29"/>
    <mergeCell ref="I28:N29"/>
    <mergeCell ref="P28:Q29"/>
    <mergeCell ref="A26:E27"/>
    <mergeCell ref="A22:E22"/>
    <mergeCell ref="A23:E23"/>
    <mergeCell ref="H22:M23"/>
    <mergeCell ref="N22:N23"/>
    <mergeCell ref="O22:T23"/>
    <mergeCell ref="A18:E19"/>
    <mergeCell ref="A20:E21"/>
    <mergeCell ref="I20:R21"/>
    <mergeCell ref="I18:U19"/>
    <mergeCell ref="A24:E25"/>
    <mergeCell ref="I24:W25"/>
    <mergeCell ref="A16:E17"/>
    <mergeCell ref="F16:H17"/>
    <mergeCell ref="A1:AB1"/>
    <mergeCell ref="V2:X2"/>
    <mergeCell ref="Y2:Z2"/>
    <mergeCell ref="V3:AA3"/>
    <mergeCell ref="B4:H4"/>
    <mergeCell ref="C8:Z9"/>
    <mergeCell ref="A12:E13"/>
    <mergeCell ref="O12:R13"/>
    <mergeCell ref="B10:AA11"/>
    <mergeCell ref="F12:I13"/>
    <mergeCell ref="J12:N13"/>
    <mergeCell ref="A14:E15"/>
    <mergeCell ref="S12:AB13"/>
    <mergeCell ref="I14:AB15"/>
  </mergeCells>
  <printOptions/>
  <pageMargins left="0.85" right="0.787" top="0.984" bottom="0.984" header="0.512" footer="0.512"/>
  <pageSetup horizontalDpi="600" verticalDpi="600" orientation="portrait" paperSize="9" scale="95" r:id="rId4"/>
  <drawing r:id="rId3"/>
  <legacyDrawing r:id="rId2"/>
</worksheet>
</file>

<file path=xl/worksheets/sheet13.xml><?xml version="1.0" encoding="utf-8"?>
<worksheet xmlns="http://schemas.openxmlformats.org/spreadsheetml/2006/main" xmlns:r="http://schemas.openxmlformats.org/officeDocument/2006/relationships">
  <sheetPr>
    <tabColor rgb="FF00FF00"/>
  </sheetPr>
  <dimension ref="A1:AJ82"/>
  <sheetViews>
    <sheetView showGridLines="0" view="pageBreakPreview" zoomScale="85" zoomScaleNormal="75" zoomScaleSheetLayoutView="85" zoomScalePageLayoutView="0" workbookViewId="0" topLeftCell="A1">
      <selection activeCell="AN60" sqref="AN60"/>
    </sheetView>
  </sheetViews>
  <sheetFormatPr defaultColWidth="3.00390625" defaultRowHeight="18.75" customHeight="1"/>
  <cols>
    <col min="1" max="26" width="3.50390625" style="44" customWidth="1"/>
    <col min="27" max="16384" width="3.00390625" style="44" customWidth="1"/>
  </cols>
  <sheetData>
    <row r="1" spans="8:25" ht="18.75" customHeight="1">
      <c r="H1" s="390" t="s">
        <v>119</v>
      </c>
      <c r="I1" s="313"/>
      <c r="J1" s="314"/>
      <c r="K1" s="315"/>
      <c r="L1" s="288"/>
      <c r="M1" s="289"/>
      <c r="N1" s="290"/>
      <c r="O1" s="288"/>
      <c r="P1" s="289"/>
      <c r="Q1" s="290"/>
      <c r="R1" s="288"/>
      <c r="S1" s="289"/>
      <c r="T1" s="289"/>
      <c r="U1" s="381" t="s">
        <v>120</v>
      </c>
      <c r="V1" s="382"/>
      <c r="W1" s="112"/>
      <c r="X1" s="112"/>
      <c r="Y1" s="120"/>
    </row>
    <row r="2" spans="8:25" ht="21.75" customHeight="1">
      <c r="H2" s="391"/>
      <c r="I2" s="43"/>
      <c r="J2" s="43"/>
      <c r="K2" s="43"/>
      <c r="L2" s="121"/>
      <c r="M2" s="43"/>
      <c r="N2" s="122"/>
      <c r="O2" s="121"/>
      <c r="P2" s="43"/>
      <c r="Q2" s="122"/>
      <c r="R2" s="43"/>
      <c r="S2" s="43"/>
      <c r="T2" s="43"/>
      <c r="U2" s="306" t="s">
        <v>128</v>
      </c>
      <c r="V2" s="307"/>
      <c r="W2" s="307"/>
      <c r="X2" s="307"/>
      <c r="Y2" s="308"/>
    </row>
    <row r="3" spans="8:25" ht="22.5" customHeight="1">
      <c r="H3" s="391"/>
      <c r="I3" s="43"/>
      <c r="J3" s="43"/>
      <c r="K3" s="43"/>
      <c r="L3" s="121"/>
      <c r="M3" s="43"/>
      <c r="N3" s="122"/>
      <c r="O3" s="121"/>
      <c r="P3" s="43"/>
      <c r="Q3" s="122"/>
      <c r="R3" s="43"/>
      <c r="S3" s="43"/>
      <c r="T3" s="43"/>
      <c r="U3" s="381" t="s">
        <v>121</v>
      </c>
      <c r="V3" s="382"/>
      <c r="W3" s="112"/>
      <c r="X3" s="112"/>
      <c r="Y3" s="120"/>
    </row>
    <row r="4" spans="8:25" ht="22.5" customHeight="1">
      <c r="H4" s="392"/>
      <c r="I4" s="114"/>
      <c r="J4" s="114"/>
      <c r="K4" s="114"/>
      <c r="L4" s="123"/>
      <c r="M4" s="114"/>
      <c r="N4" s="124"/>
      <c r="O4" s="123"/>
      <c r="P4" s="114"/>
      <c r="Q4" s="124"/>
      <c r="R4" s="114"/>
      <c r="S4" s="114"/>
      <c r="T4" s="114"/>
      <c r="U4" s="306" t="s">
        <v>128</v>
      </c>
      <c r="V4" s="307"/>
      <c r="W4" s="307"/>
      <c r="X4" s="307"/>
      <c r="Y4" s="308"/>
    </row>
    <row r="5" spans="1:33" ht="18.75" customHeight="1" thickBot="1">
      <c r="A5" s="287" t="s">
        <v>4</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43"/>
      <c r="AB5" s="43"/>
      <c r="AC5" s="43"/>
      <c r="AD5" s="43"/>
      <c r="AE5" s="43"/>
      <c r="AF5" s="43"/>
      <c r="AG5" s="43"/>
    </row>
    <row r="6" spans="1:33" ht="18.75" customHeight="1">
      <c r="A6" s="45"/>
      <c r="B6" s="46"/>
      <c r="C6" s="46"/>
      <c r="D6" s="46"/>
      <c r="E6" s="46"/>
      <c r="F6" s="46"/>
      <c r="G6" s="46"/>
      <c r="H6" s="46"/>
      <c r="I6" s="46"/>
      <c r="J6" s="46"/>
      <c r="K6" s="46"/>
      <c r="L6" s="46"/>
      <c r="M6" s="46"/>
      <c r="N6" s="46"/>
      <c r="O6" s="46"/>
      <c r="P6" s="46"/>
      <c r="Q6" s="46"/>
      <c r="R6" s="46"/>
      <c r="S6" s="46"/>
      <c r="T6" s="46"/>
      <c r="U6" s="46"/>
      <c r="V6" s="46"/>
      <c r="W6" s="46"/>
      <c r="X6" s="46"/>
      <c r="Y6" s="46"/>
      <c r="Z6" s="47"/>
      <c r="AA6" s="43"/>
      <c r="AB6" s="43"/>
      <c r="AC6" s="43"/>
      <c r="AD6" s="43"/>
      <c r="AE6" s="43"/>
      <c r="AF6" s="43"/>
      <c r="AG6" s="43"/>
    </row>
    <row r="7" spans="1:33" ht="16.5" customHeight="1">
      <c r="A7" s="48"/>
      <c r="B7" s="49"/>
      <c r="C7" s="49"/>
      <c r="D7" s="49"/>
      <c r="E7" s="49"/>
      <c r="F7" s="49"/>
      <c r="G7" s="49"/>
      <c r="H7" s="49"/>
      <c r="I7" s="49"/>
      <c r="J7" s="49"/>
      <c r="K7" s="49"/>
      <c r="L7" s="49"/>
      <c r="M7" s="49"/>
      <c r="N7" s="49"/>
      <c r="O7" s="49"/>
      <c r="P7" s="49"/>
      <c r="Q7" s="49"/>
      <c r="R7" s="49"/>
      <c r="S7" s="49"/>
      <c r="T7" s="49"/>
      <c r="U7" s="49"/>
      <c r="V7" s="49"/>
      <c r="W7" s="49"/>
      <c r="X7" s="49"/>
      <c r="Y7" s="49"/>
      <c r="Z7" s="50"/>
      <c r="AA7" s="43"/>
      <c r="AB7" s="43"/>
      <c r="AC7" s="43"/>
      <c r="AD7" s="43"/>
      <c r="AE7" s="43"/>
      <c r="AF7" s="43"/>
      <c r="AG7" s="43"/>
    </row>
    <row r="8" spans="1:32" s="54" customFormat="1" ht="26.25" customHeight="1">
      <c r="A8" s="387" t="s">
        <v>108</v>
      </c>
      <c r="B8" s="309"/>
      <c r="C8" s="309"/>
      <c r="D8" s="309"/>
      <c r="E8" s="309"/>
      <c r="F8" s="309"/>
      <c r="G8" s="309"/>
      <c r="H8" s="309"/>
      <c r="I8" s="309"/>
      <c r="J8" s="309"/>
      <c r="K8" s="309"/>
      <c r="L8" s="309"/>
      <c r="M8" s="309"/>
      <c r="N8" s="309"/>
      <c r="O8" s="309"/>
      <c r="P8" s="309"/>
      <c r="Q8" s="309"/>
      <c r="R8" s="309"/>
      <c r="S8" s="309"/>
      <c r="T8" s="309"/>
      <c r="U8" s="309"/>
      <c r="V8" s="309"/>
      <c r="W8" s="309"/>
      <c r="X8" s="309"/>
      <c r="Y8" s="309"/>
      <c r="Z8" s="377"/>
      <c r="AA8" s="43"/>
      <c r="AB8" s="383">
        <v>1</v>
      </c>
      <c r="AC8" s="384"/>
      <c r="AD8" s="384"/>
      <c r="AE8" s="385"/>
      <c r="AF8" s="43"/>
    </row>
    <row r="9" spans="1:32" s="54" customFormat="1" ht="26.25" customHeight="1">
      <c r="A9" s="51"/>
      <c r="B9" s="52"/>
      <c r="C9" s="52"/>
      <c r="D9" s="52"/>
      <c r="E9" s="52"/>
      <c r="F9" s="52"/>
      <c r="G9" s="52"/>
      <c r="H9" s="52"/>
      <c r="I9" s="52"/>
      <c r="J9" s="52"/>
      <c r="K9" s="52"/>
      <c r="L9" s="52"/>
      <c r="M9" s="52"/>
      <c r="N9" s="52"/>
      <c r="O9" s="52"/>
      <c r="P9" s="52"/>
      <c r="Q9" s="52"/>
      <c r="R9" s="52"/>
      <c r="S9" s="52"/>
      <c r="T9" s="52"/>
      <c r="U9" s="52"/>
      <c r="V9" s="52"/>
      <c r="W9" s="52"/>
      <c r="X9" s="52"/>
      <c r="Y9" s="52"/>
      <c r="Z9" s="53"/>
      <c r="AA9" s="43"/>
      <c r="AB9" s="43"/>
      <c r="AC9" s="43"/>
      <c r="AD9" s="43"/>
      <c r="AE9" s="43"/>
      <c r="AF9" s="43"/>
    </row>
    <row r="10" spans="1:32" ht="18.75" customHeight="1">
      <c r="A10" s="55"/>
      <c r="B10" s="57" t="s">
        <v>154</v>
      </c>
      <c r="C10" s="57"/>
      <c r="D10" s="57"/>
      <c r="E10" s="57"/>
      <c r="F10" s="57"/>
      <c r="G10" s="57"/>
      <c r="H10" s="379">
        <f>IF(AB8=0,"",VLOOKUP($AB$8,'入力データ'!$A$5:$V$51,3,TRUE))</f>
        <v>0</v>
      </c>
      <c r="I10" s="379"/>
      <c r="J10" s="379"/>
      <c r="K10" s="379"/>
      <c r="L10" s="379"/>
      <c r="M10" s="379"/>
      <c r="N10" s="379"/>
      <c r="O10" s="379"/>
      <c r="P10" s="379"/>
      <c r="Q10" s="379"/>
      <c r="R10" s="379"/>
      <c r="S10" s="379"/>
      <c r="T10" s="379"/>
      <c r="U10" s="379"/>
      <c r="V10" s="379"/>
      <c r="W10" s="379"/>
      <c r="X10" s="379"/>
      <c r="Y10" s="379"/>
      <c r="Z10" s="194"/>
      <c r="AA10" s="43"/>
      <c r="AB10" s="43"/>
      <c r="AC10" s="43"/>
      <c r="AD10" s="43"/>
      <c r="AE10" s="43"/>
      <c r="AF10" s="43"/>
    </row>
    <row r="11" spans="1:32" ht="18.75" customHeight="1">
      <c r="A11" s="55"/>
      <c r="B11" s="57"/>
      <c r="C11" s="57"/>
      <c r="D11" s="57"/>
      <c r="E11" s="57"/>
      <c r="F11" s="57"/>
      <c r="G11" s="57"/>
      <c r="H11" s="379"/>
      <c r="I11" s="379"/>
      <c r="J11" s="379"/>
      <c r="K11" s="379"/>
      <c r="L11" s="379"/>
      <c r="M11" s="379"/>
      <c r="N11" s="379"/>
      <c r="O11" s="379"/>
      <c r="P11" s="379"/>
      <c r="Q11" s="379"/>
      <c r="R11" s="379"/>
      <c r="S11" s="379"/>
      <c r="T11" s="379"/>
      <c r="U11" s="379"/>
      <c r="V11" s="379"/>
      <c r="W11" s="379"/>
      <c r="X11" s="379"/>
      <c r="Y11" s="379"/>
      <c r="Z11" s="194"/>
      <c r="AA11" s="43"/>
      <c r="AB11" s="43"/>
      <c r="AC11" s="43"/>
      <c r="AD11" s="43"/>
      <c r="AE11" s="43"/>
      <c r="AF11" s="43"/>
    </row>
    <row r="12" spans="1:32" ht="18.75" customHeight="1">
      <c r="A12" s="55"/>
      <c r="B12" s="57"/>
      <c r="C12" s="57"/>
      <c r="D12" s="57"/>
      <c r="E12" s="57"/>
      <c r="F12" s="57"/>
      <c r="G12" s="57"/>
      <c r="H12" s="57"/>
      <c r="I12" s="57"/>
      <c r="J12" s="62"/>
      <c r="K12" s="62"/>
      <c r="L12" s="62"/>
      <c r="M12" s="63"/>
      <c r="N12" s="63"/>
      <c r="O12" s="63"/>
      <c r="P12" s="63"/>
      <c r="Q12" s="63"/>
      <c r="R12" s="63"/>
      <c r="S12" s="63"/>
      <c r="T12" s="60"/>
      <c r="U12" s="60"/>
      <c r="V12" s="60"/>
      <c r="W12" s="60"/>
      <c r="X12" s="60"/>
      <c r="Y12" s="60"/>
      <c r="Z12" s="61"/>
      <c r="AA12" s="43"/>
      <c r="AB12" s="43"/>
      <c r="AC12" s="43"/>
      <c r="AD12" s="43"/>
      <c r="AE12" s="43"/>
      <c r="AF12" s="43"/>
    </row>
    <row r="13" spans="1:36" ht="18.75" customHeight="1">
      <c r="A13" s="55"/>
      <c r="B13" s="64" t="s">
        <v>109</v>
      </c>
      <c r="C13" s="64"/>
      <c r="D13" s="64"/>
      <c r="E13" s="64"/>
      <c r="F13" s="64"/>
      <c r="G13" s="64"/>
      <c r="H13" s="380">
        <f>IF(AB8=0,"",VLOOKUP($AB$8,'入力データ'!$A$5:$V$51,5,TRUE))</f>
        <v>0</v>
      </c>
      <c r="I13" s="380"/>
      <c r="J13" s="380"/>
      <c r="K13" s="380"/>
      <c r="L13" s="380"/>
      <c r="M13" s="380"/>
      <c r="N13" s="380"/>
      <c r="O13" s="380"/>
      <c r="P13" s="65"/>
      <c r="Q13" s="65"/>
      <c r="R13" s="65"/>
      <c r="S13" s="65"/>
      <c r="T13" s="65"/>
      <c r="U13" s="65"/>
      <c r="V13" s="65"/>
      <c r="W13" s="65"/>
      <c r="X13" s="65"/>
      <c r="Y13" s="65"/>
      <c r="Z13" s="66"/>
      <c r="AA13" s="43"/>
      <c r="AB13" s="43"/>
      <c r="AC13" s="43"/>
      <c r="AD13" s="60"/>
      <c r="AE13" s="60"/>
      <c r="AF13" s="60"/>
      <c r="AG13" s="60"/>
      <c r="AH13" s="60"/>
      <c r="AI13" s="60"/>
      <c r="AJ13" s="60"/>
    </row>
    <row r="14" spans="1:36" ht="18.75" customHeight="1">
      <c r="A14" s="55"/>
      <c r="B14" s="64"/>
      <c r="C14" s="64"/>
      <c r="D14" s="64"/>
      <c r="E14" s="64"/>
      <c r="F14" s="64"/>
      <c r="G14" s="64"/>
      <c r="H14" s="64"/>
      <c r="I14" s="64"/>
      <c r="J14" s="64"/>
      <c r="K14" s="64"/>
      <c r="L14" s="64"/>
      <c r="M14" s="65"/>
      <c r="N14" s="65"/>
      <c r="O14" s="65"/>
      <c r="P14" s="65"/>
      <c r="Q14" s="65"/>
      <c r="R14" s="65"/>
      <c r="S14" s="65"/>
      <c r="T14" s="65"/>
      <c r="U14" s="65"/>
      <c r="V14" s="65"/>
      <c r="W14" s="65"/>
      <c r="X14" s="65"/>
      <c r="Y14" s="65"/>
      <c r="Z14" s="66"/>
      <c r="AA14" s="43"/>
      <c r="AB14" s="43"/>
      <c r="AC14" s="43"/>
      <c r="AD14" s="60"/>
      <c r="AE14" s="60"/>
      <c r="AF14" s="60"/>
      <c r="AG14" s="60"/>
      <c r="AH14" s="60"/>
      <c r="AI14" s="60"/>
      <c r="AJ14" s="60"/>
    </row>
    <row r="15" spans="1:36" ht="18.75" customHeight="1">
      <c r="A15" s="55"/>
      <c r="B15" s="64"/>
      <c r="C15" s="64"/>
      <c r="D15" s="64"/>
      <c r="E15" s="64"/>
      <c r="F15" s="64"/>
      <c r="G15" s="64"/>
      <c r="H15" s="64"/>
      <c r="I15" s="64"/>
      <c r="J15" s="64"/>
      <c r="K15" s="64"/>
      <c r="L15" s="64"/>
      <c r="M15" s="65"/>
      <c r="N15" s="65"/>
      <c r="O15" s="65"/>
      <c r="P15" s="65"/>
      <c r="Q15" s="65"/>
      <c r="R15" s="65"/>
      <c r="S15" s="65"/>
      <c r="T15" s="65"/>
      <c r="U15" s="65"/>
      <c r="V15" s="65"/>
      <c r="W15" s="65"/>
      <c r="X15" s="65"/>
      <c r="Y15" s="65"/>
      <c r="Z15" s="66"/>
      <c r="AA15" s="43"/>
      <c r="AB15" s="43"/>
      <c r="AC15" s="43"/>
      <c r="AD15" s="60"/>
      <c r="AE15" s="60"/>
      <c r="AF15" s="60"/>
      <c r="AG15" s="60"/>
      <c r="AH15" s="60"/>
      <c r="AI15" s="60"/>
      <c r="AJ15" s="60"/>
    </row>
    <row r="16" spans="1:26" ht="18.75" customHeight="1">
      <c r="A16" s="55"/>
      <c r="B16" s="64" t="s">
        <v>110</v>
      </c>
      <c r="C16" s="64"/>
      <c r="D16" s="64"/>
      <c r="E16" s="64"/>
      <c r="F16" s="64"/>
      <c r="G16" s="64"/>
      <c r="H16" s="64"/>
      <c r="I16" s="64"/>
      <c r="J16" s="64"/>
      <c r="K16" s="64"/>
      <c r="L16" s="64"/>
      <c r="M16" s="64"/>
      <c r="N16" s="64"/>
      <c r="O16" s="64"/>
      <c r="P16" s="64"/>
      <c r="Q16" s="65"/>
      <c r="R16" s="65"/>
      <c r="S16" s="59"/>
      <c r="T16" s="59"/>
      <c r="U16" s="65"/>
      <c r="V16" s="65"/>
      <c r="W16" s="65"/>
      <c r="X16" s="65"/>
      <c r="Y16" s="65"/>
      <c r="Z16" s="66"/>
    </row>
    <row r="17" spans="1:26" ht="18.75" customHeight="1">
      <c r="A17" s="55"/>
      <c r="B17" s="64"/>
      <c r="C17" s="64"/>
      <c r="D17" s="64"/>
      <c r="E17" s="64"/>
      <c r="F17" s="64"/>
      <c r="G17" s="64"/>
      <c r="H17" s="64"/>
      <c r="I17" s="64"/>
      <c r="J17" s="64"/>
      <c r="K17" s="64"/>
      <c r="L17" s="64"/>
      <c r="M17" s="64"/>
      <c r="N17" s="64"/>
      <c r="O17" s="64"/>
      <c r="P17" s="64"/>
      <c r="Q17" s="65"/>
      <c r="R17" s="65"/>
      <c r="S17" s="59"/>
      <c r="T17" s="59"/>
      <c r="U17" s="65"/>
      <c r="V17" s="65"/>
      <c r="W17" s="65"/>
      <c r="X17" s="65"/>
      <c r="Y17" s="65"/>
      <c r="Z17" s="66"/>
    </row>
    <row r="18" spans="1:26" ht="18.75" customHeight="1">
      <c r="A18" s="55"/>
      <c r="B18" s="64"/>
      <c r="C18" s="64"/>
      <c r="D18" s="64"/>
      <c r="E18" s="64"/>
      <c r="F18" s="64"/>
      <c r="G18" s="64"/>
      <c r="H18" s="64"/>
      <c r="I18" s="67" t="s">
        <v>111</v>
      </c>
      <c r="J18" s="64"/>
      <c r="K18" s="64"/>
      <c r="L18" s="64"/>
      <c r="M18" s="378">
        <f>IF(AB8=0,"",VLOOKUP($AB$8,'入力データ'!$A$5:$V$51,18,TRUE))</f>
        <v>0</v>
      </c>
      <c r="N18" s="378"/>
      <c r="O18" s="378"/>
      <c r="P18" s="378"/>
      <c r="Q18" s="378"/>
      <c r="R18" s="378"/>
      <c r="S18" s="64"/>
      <c r="T18" s="64"/>
      <c r="U18" s="64"/>
      <c r="V18" s="59"/>
      <c r="W18" s="59"/>
      <c r="X18" s="59"/>
      <c r="Y18" s="59"/>
      <c r="Z18" s="68"/>
    </row>
    <row r="19" spans="1:26" ht="18.75" customHeight="1">
      <c r="A19" s="55"/>
      <c r="B19" s="64"/>
      <c r="C19" s="64"/>
      <c r="D19" s="64"/>
      <c r="E19" s="64"/>
      <c r="F19" s="64"/>
      <c r="G19" s="64"/>
      <c r="H19" s="64"/>
      <c r="I19" s="64"/>
      <c r="J19" s="64"/>
      <c r="K19" s="64"/>
      <c r="L19" s="64"/>
      <c r="M19" s="65"/>
      <c r="N19" s="65"/>
      <c r="O19" s="65"/>
      <c r="P19" s="65"/>
      <c r="Q19" s="65"/>
      <c r="R19" s="65"/>
      <c r="S19" s="65"/>
      <c r="T19" s="65"/>
      <c r="U19" s="65"/>
      <c r="V19" s="65"/>
      <c r="W19" s="65"/>
      <c r="X19" s="65"/>
      <c r="Y19" s="65"/>
      <c r="Z19" s="66"/>
    </row>
    <row r="20" spans="1:26" ht="18.75" customHeight="1">
      <c r="A20" s="55"/>
      <c r="B20" s="57"/>
      <c r="C20" s="69"/>
      <c r="D20" s="69"/>
      <c r="E20" s="69"/>
      <c r="F20" s="70"/>
      <c r="G20" s="70"/>
      <c r="H20" s="70"/>
      <c r="I20" s="64" t="s">
        <v>112</v>
      </c>
      <c r="J20" s="70"/>
      <c r="K20" s="70"/>
      <c r="L20" s="70"/>
      <c r="M20" s="378">
        <f>IF(AB8=0,"",VLOOKUP($AB$8,'入力データ'!$A$5:$V$51,17,TRUE))</f>
        <v>0</v>
      </c>
      <c r="N20" s="378"/>
      <c r="O20" s="378"/>
      <c r="P20" s="378"/>
      <c r="Q20" s="378"/>
      <c r="R20" s="378"/>
      <c r="S20" s="71"/>
      <c r="T20" s="71"/>
      <c r="U20" s="71"/>
      <c r="V20" s="72"/>
      <c r="W20" s="71"/>
      <c r="X20" s="73"/>
      <c r="Y20" s="73"/>
      <c r="Z20" s="74"/>
    </row>
    <row r="21" spans="1:26" ht="18.75" customHeight="1">
      <c r="A21" s="76"/>
      <c r="B21" s="75"/>
      <c r="C21" s="75"/>
      <c r="D21" s="75"/>
      <c r="E21" s="75"/>
      <c r="F21" s="75"/>
      <c r="G21" s="75"/>
      <c r="H21" s="75"/>
      <c r="I21" s="75"/>
      <c r="J21" s="75"/>
      <c r="K21" s="75"/>
      <c r="L21" s="75"/>
      <c r="M21" s="75"/>
      <c r="N21" s="75"/>
      <c r="O21" s="75"/>
      <c r="P21" s="75"/>
      <c r="Q21" s="75"/>
      <c r="R21" s="75"/>
      <c r="S21" s="75"/>
      <c r="T21" s="75"/>
      <c r="U21" s="75"/>
      <c r="V21" s="75"/>
      <c r="W21" s="75"/>
      <c r="X21" s="75"/>
      <c r="Y21" s="75"/>
      <c r="Z21" s="66"/>
    </row>
    <row r="22" spans="1:26" ht="18.75" customHeight="1">
      <c r="A22" s="76"/>
      <c r="B22" s="75"/>
      <c r="C22" s="75"/>
      <c r="D22" s="75"/>
      <c r="E22" s="75"/>
      <c r="F22" s="75"/>
      <c r="G22" s="75"/>
      <c r="H22" s="75"/>
      <c r="I22" s="75"/>
      <c r="J22" s="75"/>
      <c r="K22" s="75"/>
      <c r="L22" s="75"/>
      <c r="M22" s="75"/>
      <c r="N22" s="75"/>
      <c r="O22" s="75"/>
      <c r="P22" s="75"/>
      <c r="Q22" s="75"/>
      <c r="R22" s="75"/>
      <c r="S22" s="75"/>
      <c r="T22" s="75"/>
      <c r="U22" s="75"/>
      <c r="V22" s="75"/>
      <c r="W22" s="75"/>
      <c r="X22" s="75"/>
      <c r="Y22" s="75"/>
      <c r="Z22" s="66"/>
    </row>
    <row r="23" spans="1:26" ht="18.75" customHeight="1">
      <c r="A23" s="76"/>
      <c r="B23" s="388" t="s">
        <v>153</v>
      </c>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66"/>
    </row>
    <row r="24" spans="1:26" ht="18.75" customHeight="1">
      <c r="A24" s="76"/>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66"/>
    </row>
    <row r="25" spans="1:26" ht="18.75" customHeight="1">
      <c r="A25" s="76"/>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66"/>
    </row>
    <row r="26" spans="1:26" ht="18.75" customHeight="1">
      <c r="A26" s="76"/>
      <c r="B26" s="65"/>
      <c r="C26" s="65"/>
      <c r="D26" s="65"/>
      <c r="E26" s="65"/>
      <c r="F26" s="65"/>
      <c r="G26" s="65"/>
      <c r="H26" s="65"/>
      <c r="I26" s="65"/>
      <c r="J26" s="65"/>
      <c r="K26" s="65"/>
      <c r="L26" s="65"/>
      <c r="M26" s="65"/>
      <c r="N26" s="65"/>
      <c r="O26" s="65"/>
      <c r="P26" s="65"/>
      <c r="Q26" s="65"/>
      <c r="R26" s="65"/>
      <c r="S26" s="65"/>
      <c r="T26" s="65"/>
      <c r="U26" s="65"/>
      <c r="V26" s="65"/>
      <c r="W26" s="65"/>
      <c r="X26" s="65"/>
      <c r="Y26" s="65"/>
      <c r="Z26" s="66"/>
    </row>
    <row r="27" spans="1:26" ht="18.75" customHeight="1">
      <c r="A27" s="76"/>
      <c r="B27" s="65"/>
      <c r="C27" s="65"/>
      <c r="D27" s="65"/>
      <c r="E27" s="65"/>
      <c r="F27" s="65"/>
      <c r="G27" s="65"/>
      <c r="H27" s="65"/>
      <c r="I27" s="65"/>
      <c r="J27" s="65"/>
      <c r="K27" s="65"/>
      <c r="L27" s="65"/>
      <c r="M27" s="65"/>
      <c r="N27" s="65"/>
      <c r="O27" s="319">
        <f>IF(AB8=0,"",VLOOKUP($AB$8,'入力データ'!$A$5:$V$51,10,TRUE))</f>
        <v>0</v>
      </c>
      <c r="P27" s="319"/>
      <c r="Q27" s="319"/>
      <c r="R27" s="319"/>
      <c r="S27" s="319"/>
      <c r="T27" s="319"/>
      <c r="U27" s="319"/>
      <c r="V27" s="65"/>
      <c r="W27" s="65"/>
      <c r="X27" s="65"/>
      <c r="Y27" s="65"/>
      <c r="Z27" s="66"/>
    </row>
    <row r="28" spans="1:26" ht="18.75" customHeight="1">
      <c r="A28" s="76"/>
      <c r="B28" s="65"/>
      <c r="C28" s="65"/>
      <c r="D28" s="65"/>
      <c r="E28" s="65"/>
      <c r="F28" s="65"/>
      <c r="G28" s="65"/>
      <c r="H28" s="65"/>
      <c r="I28" s="65"/>
      <c r="J28" s="65"/>
      <c r="K28" s="65"/>
      <c r="L28" s="65"/>
      <c r="M28" s="65"/>
      <c r="N28" s="65"/>
      <c r="O28" s="64"/>
      <c r="P28" s="65"/>
      <c r="Q28" s="65"/>
      <c r="R28" s="65"/>
      <c r="S28" s="65"/>
      <c r="T28" s="65"/>
      <c r="U28" s="65"/>
      <c r="V28" s="65"/>
      <c r="W28" s="65"/>
      <c r="X28" s="65"/>
      <c r="Y28" s="65"/>
      <c r="Z28" s="66"/>
    </row>
    <row r="29" spans="1:26" ht="18.75" customHeight="1">
      <c r="A29" s="76"/>
      <c r="B29" s="65"/>
      <c r="C29" s="65"/>
      <c r="D29" s="65"/>
      <c r="E29" s="65"/>
      <c r="F29" s="65"/>
      <c r="G29" s="65"/>
      <c r="H29" s="65"/>
      <c r="I29" s="65"/>
      <c r="J29" s="65"/>
      <c r="K29" s="65"/>
      <c r="L29" s="65"/>
      <c r="M29" s="65"/>
      <c r="N29" s="65"/>
      <c r="O29" s="65"/>
      <c r="P29" s="65"/>
      <c r="Q29" s="65"/>
      <c r="R29" s="65"/>
      <c r="S29" s="65"/>
      <c r="T29" s="65"/>
      <c r="U29" s="65"/>
      <c r="V29" s="65"/>
      <c r="W29" s="65"/>
      <c r="X29" s="65"/>
      <c r="Y29" s="65"/>
      <c r="Z29" s="66"/>
    </row>
    <row r="30" spans="1:26" ht="18.75" customHeight="1">
      <c r="A30" s="76"/>
      <c r="B30" s="65"/>
      <c r="C30" s="65"/>
      <c r="D30" s="65"/>
      <c r="E30" s="65"/>
      <c r="F30" s="65"/>
      <c r="G30" s="65"/>
      <c r="H30" s="65"/>
      <c r="I30" s="65"/>
      <c r="J30" s="65"/>
      <c r="K30" s="65"/>
      <c r="L30" s="65"/>
      <c r="M30" s="65"/>
      <c r="N30" s="65"/>
      <c r="O30" s="65"/>
      <c r="P30" s="65"/>
      <c r="Q30" s="65"/>
      <c r="R30" s="65"/>
      <c r="S30" s="65"/>
      <c r="T30" s="65"/>
      <c r="U30" s="65"/>
      <c r="V30" s="65"/>
      <c r="W30" s="65"/>
      <c r="X30" s="65"/>
      <c r="Y30" s="65"/>
      <c r="Z30" s="66"/>
    </row>
    <row r="31" spans="1:26" ht="18.75" customHeight="1">
      <c r="A31" s="76"/>
      <c r="B31" s="64"/>
      <c r="C31" s="64"/>
      <c r="D31" s="64"/>
      <c r="E31" s="318" t="s">
        <v>113</v>
      </c>
      <c r="F31" s="318"/>
      <c r="H31" s="375">
        <f>IF(AB8=0,"",VLOOKUP($AB$8,'入力データ'!$A$5:$V$51,7,TRUE))</f>
        <v>0</v>
      </c>
      <c r="I31" s="375"/>
      <c r="J31" s="375"/>
      <c r="K31" s="375"/>
      <c r="L31" s="375"/>
      <c r="M31" s="375"/>
      <c r="N31" s="375"/>
      <c r="O31" s="65"/>
      <c r="P31" s="65"/>
      <c r="Q31" s="65"/>
      <c r="R31" s="65"/>
      <c r="S31" s="65"/>
      <c r="T31" s="376"/>
      <c r="U31" s="309"/>
      <c r="V31" s="309"/>
      <c r="W31" s="309"/>
      <c r="X31" s="309"/>
      <c r="Y31" s="309"/>
      <c r="Z31" s="377"/>
    </row>
    <row r="32" spans="1:26" ht="18.75" customHeight="1">
      <c r="A32" s="76"/>
      <c r="B32" s="64" t="s">
        <v>293</v>
      </c>
      <c r="C32" s="64"/>
      <c r="D32" s="67"/>
      <c r="E32" s="318" t="s">
        <v>114</v>
      </c>
      <c r="F32" s="318"/>
      <c r="H32" s="372">
        <f>IF(AB8=0,"",VLOOKUP($AB$8,'入力データ'!$A$5:$V$51,8,TRUE))</f>
        <v>0</v>
      </c>
      <c r="I32" s="372"/>
      <c r="J32" s="372"/>
      <c r="K32" s="372"/>
      <c r="L32" s="372"/>
      <c r="M32" s="372"/>
      <c r="N32" s="372"/>
      <c r="O32" s="59"/>
      <c r="P32" s="59"/>
      <c r="Q32" s="59"/>
      <c r="R32" s="59"/>
      <c r="S32" s="59"/>
      <c r="T32" s="65"/>
      <c r="U32" s="65"/>
      <c r="V32" s="65"/>
      <c r="W32" s="65"/>
      <c r="X32" s="65"/>
      <c r="Y32" s="65"/>
      <c r="Z32" s="66"/>
    </row>
    <row r="33" spans="1:26" ht="18.75" customHeight="1">
      <c r="A33" s="76"/>
      <c r="B33" s="64"/>
      <c r="C33" s="64"/>
      <c r="D33" s="64"/>
      <c r="E33" s="318" t="s">
        <v>115</v>
      </c>
      <c r="F33" s="318"/>
      <c r="H33" s="372">
        <f>IF(AB8=0,"",VLOOKUP($AB$8,'入力データ'!$A$5:$V$51,9,TRUE))</f>
        <v>0</v>
      </c>
      <c r="I33" s="372"/>
      <c r="J33" s="372"/>
      <c r="K33" s="372"/>
      <c r="L33" s="372"/>
      <c r="M33" s="372"/>
      <c r="N33" s="372"/>
      <c r="O33" s="372"/>
      <c r="P33" s="78" t="s">
        <v>116</v>
      </c>
      <c r="Q33" s="63"/>
      <c r="R33" s="63"/>
      <c r="S33" s="63"/>
      <c r="T33" s="65"/>
      <c r="U33" s="65"/>
      <c r="V33" s="65"/>
      <c r="W33" s="65"/>
      <c r="X33" s="65"/>
      <c r="Y33" s="65"/>
      <c r="Z33" s="66"/>
    </row>
    <row r="34" spans="1:26" ht="18.75" customHeight="1">
      <c r="A34" s="76"/>
      <c r="B34" s="65"/>
      <c r="C34" s="65"/>
      <c r="D34" s="65"/>
      <c r="E34" s="65"/>
      <c r="F34" s="65"/>
      <c r="G34" s="65"/>
      <c r="H34" s="65"/>
      <c r="I34" s="65"/>
      <c r="J34" s="63"/>
      <c r="K34" s="63"/>
      <c r="L34" s="63"/>
      <c r="M34" s="63"/>
      <c r="N34" s="63"/>
      <c r="O34" s="63"/>
      <c r="P34" s="63"/>
      <c r="Q34" s="63"/>
      <c r="R34" s="63"/>
      <c r="S34" s="63"/>
      <c r="T34" s="65"/>
      <c r="U34" s="65"/>
      <c r="V34" s="65"/>
      <c r="W34" s="65"/>
      <c r="X34" s="65"/>
      <c r="Y34" s="65"/>
      <c r="Z34" s="66"/>
    </row>
    <row r="35" spans="1:26" ht="18.75" customHeight="1">
      <c r="A35" s="76"/>
      <c r="B35" s="65"/>
      <c r="C35" s="65"/>
      <c r="D35" s="65"/>
      <c r="E35" s="65"/>
      <c r="F35" s="65"/>
      <c r="G35" s="65"/>
      <c r="H35" s="65"/>
      <c r="I35" s="65"/>
      <c r="J35" s="63"/>
      <c r="K35" s="63"/>
      <c r="L35" s="63"/>
      <c r="M35" s="63"/>
      <c r="N35" s="63"/>
      <c r="O35" s="63"/>
      <c r="P35" s="63"/>
      <c r="Q35" s="63"/>
      <c r="R35" s="63"/>
      <c r="S35" s="63"/>
      <c r="T35" s="65"/>
      <c r="U35" s="65"/>
      <c r="V35" s="65"/>
      <c r="W35" s="65"/>
      <c r="X35" s="65"/>
      <c r="Y35" s="65"/>
      <c r="Z35" s="66"/>
    </row>
    <row r="36" spans="1:26" ht="18.75" customHeight="1">
      <c r="A36" s="76" t="s">
        <v>117</v>
      </c>
      <c r="B36" s="65"/>
      <c r="C36" s="65"/>
      <c r="D36" s="65"/>
      <c r="E36" s="65"/>
      <c r="F36" s="65"/>
      <c r="G36" s="65"/>
      <c r="H36" s="65"/>
      <c r="I36" s="65"/>
      <c r="J36" s="65"/>
      <c r="K36" s="65"/>
      <c r="L36" s="65"/>
      <c r="M36" s="65"/>
      <c r="N36" s="65"/>
      <c r="O36" s="65"/>
      <c r="P36" s="65"/>
      <c r="Q36" s="65"/>
      <c r="R36" s="65"/>
      <c r="S36" s="65"/>
      <c r="T36" s="65"/>
      <c r="U36" s="65"/>
      <c r="V36" s="65"/>
      <c r="W36" s="65"/>
      <c r="X36" s="65"/>
      <c r="Y36" s="65"/>
      <c r="Z36" s="66"/>
    </row>
    <row r="37" spans="1:26" ht="18.75" customHeight="1">
      <c r="A37" s="76"/>
      <c r="B37" s="65"/>
      <c r="C37" s="65"/>
      <c r="D37" s="65"/>
      <c r="E37" s="65"/>
      <c r="F37" s="65"/>
      <c r="G37" s="65"/>
      <c r="H37" s="65"/>
      <c r="I37" s="65"/>
      <c r="J37" s="65"/>
      <c r="K37" s="65"/>
      <c r="L37" s="64" t="s">
        <v>118</v>
      </c>
      <c r="M37" s="65"/>
      <c r="N37" s="65"/>
      <c r="O37" s="60" t="s">
        <v>301</v>
      </c>
      <c r="P37" s="65"/>
      <c r="Q37" s="65"/>
      <c r="R37" s="65"/>
      <c r="S37" s="65"/>
      <c r="T37" s="65"/>
      <c r="U37" s="65"/>
      <c r="V37" s="65"/>
      <c r="W37" s="65"/>
      <c r="X37" s="65"/>
      <c r="Y37" s="65"/>
      <c r="Z37" s="66"/>
    </row>
    <row r="38" spans="1:26" ht="18.75" customHeight="1">
      <c r="A38" s="76"/>
      <c r="B38" s="65"/>
      <c r="C38" s="65"/>
      <c r="D38" s="65"/>
      <c r="E38" s="65"/>
      <c r="F38" s="65"/>
      <c r="G38" s="65"/>
      <c r="H38" s="65"/>
      <c r="I38" s="65"/>
      <c r="J38" s="65"/>
      <c r="K38" s="65"/>
      <c r="L38" s="65"/>
      <c r="M38" s="65"/>
      <c r="O38" s="65"/>
      <c r="P38" s="65"/>
      <c r="Q38" s="65"/>
      <c r="R38" s="65"/>
      <c r="S38" s="65"/>
      <c r="T38" s="65"/>
      <c r="U38" s="376"/>
      <c r="V38" s="376"/>
      <c r="W38" s="376"/>
      <c r="X38" s="376"/>
      <c r="Y38" s="376"/>
      <c r="Z38" s="386"/>
    </row>
    <row r="39" spans="1:26" ht="18.75" customHeight="1">
      <c r="A39" s="76"/>
      <c r="B39" s="43"/>
      <c r="C39" s="73"/>
      <c r="D39" s="73"/>
      <c r="E39" s="73"/>
      <c r="F39" s="71"/>
      <c r="G39" s="71"/>
      <c r="H39" s="71"/>
      <c r="I39" s="71"/>
      <c r="J39" s="71"/>
      <c r="K39" s="71"/>
      <c r="L39" s="71"/>
      <c r="M39" s="71"/>
      <c r="N39" s="77"/>
      <c r="O39" s="71"/>
      <c r="P39" s="71"/>
      <c r="Q39" s="71"/>
      <c r="R39" s="71"/>
      <c r="S39" s="71"/>
      <c r="T39" s="71"/>
      <c r="U39" s="71"/>
      <c r="V39" s="72"/>
      <c r="W39" s="71"/>
      <c r="X39" s="79"/>
      <c r="Y39" s="73"/>
      <c r="Z39" s="74"/>
    </row>
    <row r="40" spans="1:26" ht="18.75" customHeight="1" thickBot="1">
      <c r="A40" s="80"/>
      <c r="B40" s="81"/>
      <c r="C40" s="82"/>
      <c r="D40" s="82"/>
      <c r="E40" s="82"/>
      <c r="F40" s="83"/>
      <c r="G40" s="83"/>
      <c r="H40" s="83"/>
      <c r="I40" s="83"/>
      <c r="J40" s="83"/>
      <c r="K40" s="83"/>
      <c r="L40" s="83"/>
      <c r="M40" s="83"/>
      <c r="N40" s="83"/>
      <c r="O40" s="83"/>
      <c r="P40" s="83"/>
      <c r="Q40" s="83"/>
      <c r="R40" s="83"/>
      <c r="S40" s="83"/>
      <c r="T40" s="83"/>
      <c r="U40" s="83"/>
      <c r="V40" s="84"/>
      <c r="W40" s="83"/>
      <c r="X40" s="82"/>
      <c r="Y40" s="82"/>
      <c r="Z40" s="85"/>
    </row>
    <row r="41" spans="1:26" ht="18.75" customHeight="1" thickBot="1">
      <c r="A41" s="287" t="s">
        <v>4</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row>
    <row r="42" spans="1:26" ht="18.75" customHeight="1">
      <c r="A42" s="45"/>
      <c r="B42" s="46"/>
      <c r="C42" s="46"/>
      <c r="D42" s="46"/>
      <c r="E42" s="46"/>
      <c r="F42" s="46"/>
      <c r="G42" s="46"/>
      <c r="H42" s="46"/>
      <c r="I42" s="46"/>
      <c r="J42" s="46"/>
      <c r="K42" s="46"/>
      <c r="L42" s="46"/>
      <c r="M42" s="46"/>
      <c r="N42" s="46"/>
      <c r="O42" s="46"/>
      <c r="P42" s="46"/>
      <c r="Q42" s="46"/>
      <c r="R42" s="46"/>
      <c r="S42" s="46"/>
      <c r="T42" s="46"/>
      <c r="U42" s="46"/>
      <c r="V42" s="46"/>
      <c r="W42" s="46"/>
      <c r="X42" s="46"/>
      <c r="Y42" s="46"/>
      <c r="Z42" s="47"/>
    </row>
    <row r="43" spans="1:26" ht="18.75" customHeight="1">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50"/>
    </row>
    <row r="44" spans="1:26" ht="18.75" customHeight="1">
      <c r="A44" s="387" t="s">
        <v>108</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77"/>
    </row>
    <row r="45" spans="1:26" ht="18.75" customHeight="1">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3"/>
    </row>
    <row r="46" spans="1:26" ht="18.75" customHeight="1">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3"/>
    </row>
    <row r="47" spans="1:26" ht="18.75" customHeight="1">
      <c r="A47" s="55"/>
      <c r="B47" s="43"/>
      <c r="C47" s="56"/>
      <c r="D47" s="56"/>
      <c r="E47" s="56"/>
      <c r="F47" s="56"/>
      <c r="G47" s="56"/>
      <c r="H47" s="56"/>
      <c r="I47" s="56"/>
      <c r="J47" s="56"/>
      <c r="K47" s="56"/>
      <c r="L47" s="56"/>
      <c r="M47" s="56"/>
      <c r="N47" s="56"/>
      <c r="O47" s="56"/>
      <c r="P47" s="56"/>
      <c r="Q47" s="56"/>
      <c r="R47" s="56"/>
      <c r="S47" s="56"/>
      <c r="T47" s="376"/>
      <c r="U47" s="309"/>
      <c r="V47" s="309"/>
      <c r="W47" s="309"/>
      <c r="X47" s="309"/>
      <c r="Y47" s="309"/>
      <c r="Z47" s="377"/>
    </row>
    <row r="48" spans="1:26" ht="18.75" customHeight="1">
      <c r="A48" s="55"/>
      <c r="B48" s="57" t="s">
        <v>154</v>
      </c>
      <c r="C48" s="57"/>
      <c r="D48" s="57"/>
      <c r="E48" s="57"/>
      <c r="F48" s="57"/>
      <c r="G48" s="57"/>
      <c r="H48" s="373">
        <f>IF(AB8=0,"",VLOOKUP($AB$8,'入力データ'!$A$5:$V$51,3,TRUE))</f>
        <v>0</v>
      </c>
      <c r="I48" s="373"/>
      <c r="J48" s="373"/>
      <c r="K48" s="373"/>
      <c r="L48" s="373"/>
      <c r="M48" s="373"/>
      <c r="N48" s="373"/>
      <c r="O48" s="373"/>
      <c r="P48" s="373"/>
      <c r="Q48" s="373"/>
      <c r="R48" s="373"/>
      <c r="S48" s="373"/>
      <c r="T48" s="373"/>
      <c r="U48" s="373"/>
      <c r="V48" s="373"/>
      <c r="W48" s="373"/>
      <c r="X48" s="373"/>
      <c r="Y48" s="373"/>
      <c r="Z48" s="374"/>
    </row>
    <row r="49" spans="1:26" ht="18.75" customHeight="1">
      <c r="A49" s="55"/>
      <c r="B49" s="57"/>
      <c r="C49" s="57"/>
      <c r="D49" s="57"/>
      <c r="E49" s="57"/>
      <c r="F49" s="57"/>
      <c r="G49" s="57"/>
      <c r="H49" s="373"/>
      <c r="I49" s="373"/>
      <c r="J49" s="373"/>
      <c r="K49" s="373"/>
      <c r="L49" s="373"/>
      <c r="M49" s="373"/>
      <c r="N49" s="373"/>
      <c r="O49" s="373"/>
      <c r="P49" s="373"/>
      <c r="Q49" s="373"/>
      <c r="R49" s="373"/>
      <c r="S49" s="373"/>
      <c r="T49" s="373"/>
      <c r="U49" s="373"/>
      <c r="V49" s="373"/>
      <c r="W49" s="373"/>
      <c r="X49" s="373"/>
      <c r="Y49" s="373"/>
      <c r="Z49" s="374"/>
    </row>
    <row r="50" spans="1:26" ht="18.75" customHeight="1">
      <c r="A50" s="55"/>
      <c r="B50" s="57"/>
      <c r="C50" s="57"/>
      <c r="D50" s="57"/>
      <c r="E50" s="57"/>
      <c r="F50" s="57"/>
      <c r="G50" s="57"/>
      <c r="H50" s="57"/>
      <c r="I50" s="57"/>
      <c r="J50" s="62"/>
      <c r="K50" s="62"/>
      <c r="L50" s="62"/>
      <c r="M50" s="63"/>
      <c r="N50" s="63"/>
      <c r="O50" s="63"/>
      <c r="P50" s="63"/>
      <c r="Q50" s="63"/>
      <c r="R50" s="63"/>
      <c r="S50" s="63"/>
      <c r="T50" s="60"/>
      <c r="U50" s="60"/>
      <c r="V50" s="60"/>
      <c r="W50" s="60"/>
      <c r="X50" s="60"/>
      <c r="Y50" s="60"/>
      <c r="Z50" s="61"/>
    </row>
    <row r="51" spans="1:26" ht="18.75" customHeight="1">
      <c r="A51" s="55"/>
      <c r="B51" s="64" t="s">
        <v>109</v>
      </c>
      <c r="C51" s="64"/>
      <c r="D51" s="64"/>
      <c r="E51" s="64"/>
      <c r="F51" s="64"/>
      <c r="G51" s="64"/>
      <c r="H51" s="64"/>
      <c r="I51" s="380">
        <f>IF(AB8=0,"",VLOOKUP($AB$8,'入力データ'!$A$5:$V$51,5,TRUE))</f>
        <v>0</v>
      </c>
      <c r="J51" s="380"/>
      <c r="K51" s="380"/>
      <c r="L51" s="380"/>
      <c r="M51" s="380"/>
      <c r="N51" s="380"/>
      <c r="O51" s="380"/>
      <c r="P51" s="380"/>
      <c r="Q51" s="65"/>
      <c r="R51" s="65"/>
      <c r="S51" s="65"/>
      <c r="T51" s="65"/>
      <c r="U51" s="65"/>
      <c r="V51" s="65"/>
      <c r="W51" s="65"/>
      <c r="X51" s="65"/>
      <c r="Y51" s="65"/>
      <c r="Z51" s="66"/>
    </row>
    <row r="52" spans="1:26" ht="18.75" customHeight="1">
      <c r="A52" s="55"/>
      <c r="B52" s="64"/>
      <c r="C52" s="64"/>
      <c r="D52" s="64"/>
      <c r="E52" s="64"/>
      <c r="F52" s="64"/>
      <c r="G52" s="64"/>
      <c r="H52" s="64"/>
      <c r="I52" s="64"/>
      <c r="J52" s="64"/>
      <c r="K52" s="64"/>
      <c r="L52" s="64"/>
      <c r="M52" s="65"/>
      <c r="N52" s="65"/>
      <c r="O52" s="65"/>
      <c r="P52" s="65"/>
      <c r="Q52" s="65"/>
      <c r="R52" s="65"/>
      <c r="S52" s="65"/>
      <c r="T52" s="65"/>
      <c r="U52" s="65"/>
      <c r="V52" s="65"/>
      <c r="W52" s="65"/>
      <c r="X52" s="65"/>
      <c r="Y52" s="65"/>
      <c r="Z52" s="66"/>
    </row>
    <row r="53" spans="1:26" ht="18.75" customHeight="1">
      <c r="A53" s="55"/>
      <c r="B53" s="64"/>
      <c r="C53" s="64"/>
      <c r="D53" s="64"/>
      <c r="E53" s="64"/>
      <c r="F53" s="64"/>
      <c r="G53" s="64"/>
      <c r="H53" s="64"/>
      <c r="I53" s="64"/>
      <c r="J53" s="64"/>
      <c r="K53" s="64"/>
      <c r="L53" s="64"/>
      <c r="M53" s="65"/>
      <c r="N53" s="65"/>
      <c r="O53" s="65"/>
      <c r="P53" s="65"/>
      <c r="Q53" s="65"/>
      <c r="R53" s="65"/>
      <c r="S53" s="65"/>
      <c r="T53" s="65"/>
      <c r="U53" s="65"/>
      <c r="V53" s="65"/>
      <c r="W53" s="65"/>
      <c r="X53" s="65"/>
      <c r="Y53" s="65"/>
      <c r="Z53" s="66"/>
    </row>
    <row r="54" spans="1:26" ht="18.75" customHeight="1">
      <c r="A54" s="55"/>
      <c r="B54" s="64" t="s">
        <v>110</v>
      </c>
      <c r="C54" s="64"/>
      <c r="D54" s="64"/>
      <c r="E54" s="64"/>
      <c r="F54" s="64"/>
      <c r="G54" s="64"/>
      <c r="H54" s="64"/>
      <c r="I54" s="64"/>
      <c r="J54" s="64"/>
      <c r="K54" s="64"/>
      <c r="L54" s="64"/>
      <c r="M54" s="64"/>
      <c r="N54" s="64"/>
      <c r="O54" s="64"/>
      <c r="P54" s="64"/>
      <c r="Q54" s="65"/>
      <c r="R54" s="65"/>
      <c r="S54" s="59"/>
      <c r="T54" s="59"/>
      <c r="U54" s="65"/>
      <c r="V54" s="65"/>
      <c r="W54" s="65"/>
      <c r="X54" s="65"/>
      <c r="Y54" s="65"/>
      <c r="Z54" s="66"/>
    </row>
    <row r="55" spans="1:26" ht="18.75" customHeight="1">
      <c r="A55" s="55"/>
      <c r="B55" s="64"/>
      <c r="C55" s="64"/>
      <c r="D55" s="64"/>
      <c r="E55" s="64"/>
      <c r="F55" s="64"/>
      <c r="G55" s="64"/>
      <c r="H55" s="64"/>
      <c r="I55" s="64"/>
      <c r="J55" s="64"/>
      <c r="K55" s="64"/>
      <c r="L55" s="64"/>
      <c r="M55" s="64"/>
      <c r="N55" s="64"/>
      <c r="O55" s="64"/>
      <c r="P55" s="64"/>
      <c r="Q55" s="65"/>
      <c r="R55" s="65"/>
      <c r="S55" s="59"/>
      <c r="T55" s="59"/>
      <c r="U55" s="65"/>
      <c r="V55" s="65"/>
      <c r="W55" s="65"/>
      <c r="X55" s="65"/>
      <c r="Y55" s="65"/>
      <c r="Z55" s="66"/>
    </row>
    <row r="56" spans="1:26" ht="18.75" customHeight="1">
      <c r="A56" s="55"/>
      <c r="B56" s="64"/>
      <c r="C56" s="64"/>
      <c r="D56" s="64"/>
      <c r="E56" s="64"/>
      <c r="F56" s="64"/>
      <c r="G56" s="64"/>
      <c r="H56" s="64"/>
      <c r="I56" s="67" t="s">
        <v>111</v>
      </c>
      <c r="J56" s="64"/>
      <c r="K56" s="64"/>
      <c r="L56" s="64"/>
      <c r="M56" s="372">
        <f>IF(AB8=0,"",VLOOKUP($AB$8,'入力データ'!$A$5:$V$51,18,TRUE))</f>
        <v>0</v>
      </c>
      <c r="N56" s="372"/>
      <c r="O56" s="372"/>
      <c r="P56" s="372"/>
      <c r="Q56" s="372"/>
      <c r="R56" s="43"/>
      <c r="S56" s="43"/>
      <c r="T56" s="43"/>
      <c r="U56" s="59"/>
      <c r="V56" s="59"/>
      <c r="W56" s="59"/>
      <c r="X56" s="59"/>
      <c r="Y56" s="59"/>
      <c r="Z56" s="68"/>
    </row>
    <row r="57" spans="1:26" ht="18.75" customHeight="1">
      <c r="A57" s="55"/>
      <c r="B57" s="64"/>
      <c r="C57" s="64"/>
      <c r="D57" s="64"/>
      <c r="E57" s="64"/>
      <c r="F57" s="64"/>
      <c r="G57" s="64"/>
      <c r="H57" s="64"/>
      <c r="I57" s="64"/>
      <c r="J57" s="64"/>
      <c r="K57" s="64"/>
      <c r="L57" s="64"/>
      <c r="M57" s="209"/>
      <c r="N57" s="209"/>
      <c r="O57" s="209"/>
      <c r="P57" s="209"/>
      <c r="Q57" s="209"/>
      <c r="R57" s="65"/>
      <c r="S57" s="65"/>
      <c r="T57" s="65"/>
      <c r="U57" s="65"/>
      <c r="V57" s="65"/>
      <c r="W57" s="65"/>
      <c r="X57" s="65"/>
      <c r="Y57" s="65"/>
      <c r="Z57" s="66"/>
    </row>
    <row r="58" spans="1:26" ht="18.75" customHeight="1">
      <c r="A58" s="55"/>
      <c r="B58" s="57"/>
      <c r="C58" s="69"/>
      <c r="D58" s="69"/>
      <c r="E58" s="69"/>
      <c r="F58" s="70"/>
      <c r="G58" s="70"/>
      <c r="H58" s="70"/>
      <c r="I58" s="64" t="s">
        <v>112</v>
      </c>
      <c r="J58" s="70"/>
      <c r="K58" s="70"/>
      <c r="L58" s="70"/>
      <c r="M58" s="389">
        <f>IF(AB8=0,"",VLOOKUP($AB$8,'入力データ'!$A$5:$V$51,17,TRUE))</f>
        <v>0</v>
      </c>
      <c r="N58" s="389"/>
      <c r="O58" s="389"/>
      <c r="P58" s="389"/>
      <c r="Q58" s="389"/>
      <c r="R58" s="71"/>
      <c r="S58" s="71"/>
      <c r="T58" s="71"/>
      <c r="U58" s="71"/>
      <c r="V58" s="72"/>
      <c r="W58" s="71"/>
      <c r="X58" s="73"/>
      <c r="Y58" s="73"/>
      <c r="Z58" s="74"/>
    </row>
    <row r="59" spans="1:26" ht="18.75" customHeight="1">
      <c r="A59" s="55"/>
      <c r="B59" s="75"/>
      <c r="C59" s="75"/>
      <c r="D59" s="75"/>
      <c r="E59" s="75"/>
      <c r="F59" s="75"/>
      <c r="G59" s="75"/>
      <c r="H59" s="75"/>
      <c r="I59" s="75"/>
      <c r="J59" s="75"/>
      <c r="K59" s="75"/>
      <c r="L59" s="75"/>
      <c r="M59" s="75"/>
      <c r="N59" s="75"/>
      <c r="O59" s="75"/>
      <c r="P59" s="75"/>
      <c r="Q59" s="75"/>
      <c r="R59" s="75"/>
      <c r="S59" s="75"/>
      <c r="T59" s="75"/>
      <c r="U59" s="75"/>
      <c r="V59" s="75"/>
      <c r="W59" s="75"/>
      <c r="X59" s="75"/>
      <c r="Y59" s="75"/>
      <c r="Z59" s="74"/>
    </row>
    <row r="60" spans="1:26" ht="18.75" customHeight="1">
      <c r="A60" s="76"/>
      <c r="B60" s="75"/>
      <c r="C60" s="75"/>
      <c r="D60" s="75"/>
      <c r="E60" s="75"/>
      <c r="F60" s="75"/>
      <c r="G60" s="75"/>
      <c r="H60" s="75"/>
      <c r="I60" s="75"/>
      <c r="J60" s="75"/>
      <c r="K60" s="75"/>
      <c r="L60" s="75"/>
      <c r="M60" s="75"/>
      <c r="N60" s="75"/>
      <c r="O60" s="75"/>
      <c r="P60" s="75"/>
      <c r="Q60" s="75"/>
      <c r="R60" s="75"/>
      <c r="S60" s="75"/>
      <c r="T60" s="75"/>
      <c r="U60" s="75"/>
      <c r="V60" s="75"/>
      <c r="W60" s="75"/>
      <c r="X60" s="75"/>
      <c r="Y60" s="75"/>
      <c r="Z60" s="66"/>
    </row>
    <row r="61" spans="1:26" ht="18.75" customHeight="1">
      <c r="A61" s="76"/>
      <c r="B61" s="75"/>
      <c r="C61" s="75"/>
      <c r="D61" s="75"/>
      <c r="E61" s="75"/>
      <c r="F61" s="75"/>
      <c r="G61" s="75"/>
      <c r="H61" s="75"/>
      <c r="I61" s="75"/>
      <c r="J61" s="75"/>
      <c r="K61" s="75"/>
      <c r="L61" s="75"/>
      <c r="M61" s="75"/>
      <c r="N61" s="75"/>
      <c r="O61" s="75"/>
      <c r="P61" s="75"/>
      <c r="Q61" s="75"/>
      <c r="R61" s="75"/>
      <c r="S61" s="75"/>
      <c r="T61" s="75"/>
      <c r="U61" s="75"/>
      <c r="V61" s="75"/>
      <c r="W61" s="75"/>
      <c r="X61" s="75"/>
      <c r="Y61" s="75"/>
      <c r="Z61" s="66"/>
    </row>
    <row r="62" spans="1:26" ht="18.75" customHeight="1">
      <c r="A62" s="76"/>
      <c r="B62" s="388" t="s">
        <v>153</v>
      </c>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66"/>
    </row>
    <row r="63" spans="1:26" ht="18.75" customHeight="1">
      <c r="A63" s="76"/>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66"/>
    </row>
    <row r="64" spans="1:26" ht="18.75" customHeight="1">
      <c r="A64" s="76"/>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66"/>
    </row>
    <row r="65" spans="1:26" ht="18.75" customHeight="1">
      <c r="A65" s="76"/>
      <c r="B65" s="65"/>
      <c r="C65" s="65"/>
      <c r="D65" s="65"/>
      <c r="E65" s="65"/>
      <c r="F65" s="65"/>
      <c r="G65" s="65"/>
      <c r="H65" s="65"/>
      <c r="I65" s="65"/>
      <c r="J65" s="65"/>
      <c r="K65" s="65"/>
      <c r="L65" s="65"/>
      <c r="M65" s="65"/>
      <c r="N65" s="65"/>
      <c r="O65" s="65"/>
      <c r="P65" s="65"/>
      <c r="Q65" s="65"/>
      <c r="R65" s="65"/>
      <c r="S65" s="65"/>
      <c r="T65" s="65"/>
      <c r="U65" s="65"/>
      <c r="V65" s="65"/>
      <c r="W65" s="65"/>
      <c r="X65" s="65"/>
      <c r="Y65" s="65"/>
      <c r="Z65" s="66"/>
    </row>
    <row r="66" spans="1:26" ht="18.75" customHeight="1">
      <c r="A66" s="76"/>
      <c r="B66" s="65"/>
      <c r="C66" s="65"/>
      <c r="D66" s="65"/>
      <c r="E66" s="65"/>
      <c r="F66" s="65"/>
      <c r="G66" s="65"/>
      <c r="H66" s="65"/>
      <c r="I66" s="65"/>
      <c r="J66" s="65"/>
      <c r="K66" s="65"/>
      <c r="L66" s="65"/>
      <c r="M66" s="65"/>
      <c r="N66" s="65"/>
      <c r="O66" s="319">
        <f>IF(AB8=0,"",VLOOKUP($AB$8,'入力データ'!$A$5:$V$51,10,TRUE))</f>
        <v>0</v>
      </c>
      <c r="P66" s="319"/>
      <c r="Q66" s="319"/>
      <c r="R66" s="319"/>
      <c r="S66" s="319"/>
      <c r="T66" s="319"/>
      <c r="U66" s="319"/>
      <c r="V66" s="65"/>
      <c r="W66" s="65"/>
      <c r="X66" s="65"/>
      <c r="Y66" s="65"/>
      <c r="Z66" s="66"/>
    </row>
    <row r="67" spans="1:26" ht="18.75" customHeight="1">
      <c r="A67" s="76"/>
      <c r="B67" s="65"/>
      <c r="C67" s="65"/>
      <c r="D67" s="65"/>
      <c r="E67" s="65"/>
      <c r="F67" s="65"/>
      <c r="G67" s="65"/>
      <c r="H67" s="65"/>
      <c r="I67" s="65"/>
      <c r="J67" s="65"/>
      <c r="K67" s="65"/>
      <c r="L67" s="65"/>
      <c r="M67" s="65"/>
      <c r="N67" s="65"/>
      <c r="O67" s="65"/>
      <c r="P67" s="65"/>
      <c r="Q67" s="65"/>
      <c r="R67" s="65"/>
      <c r="S67" s="65"/>
      <c r="T67" s="65"/>
      <c r="U67" s="65"/>
      <c r="V67" s="65"/>
      <c r="W67" s="65"/>
      <c r="X67" s="65"/>
      <c r="Y67" s="65"/>
      <c r="Z67" s="66"/>
    </row>
    <row r="68" spans="1:26" ht="18.75" customHeight="1">
      <c r="A68" s="76"/>
      <c r="B68" s="65"/>
      <c r="C68" s="65"/>
      <c r="D68" s="65"/>
      <c r="E68" s="65"/>
      <c r="F68" s="65"/>
      <c r="G68" s="65"/>
      <c r="H68" s="65"/>
      <c r="I68" s="65"/>
      <c r="J68" s="65"/>
      <c r="K68" s="65"/>
      <c r="L68" s="65"/>
      <c r="M68" s="65"/>
      <c r="N68" s="65"/>
      <c r="O68" s="65"/>
      <c r="P68" s="65"/>
      <c r="Q68" s="65"/>
      <c r="R68" s="65"/>
      <c r="S68" s="65"/>
      <c r="T68" s="65"/>
      <c r="U68" s="65"/>
      <c r="V68" s="65"/>
      <c r="W68" s="65"/>
      <c r="X68" s="65"/>
      <c r="Y68" s="65"/>
      <c r="Z68" s="66"/>
    </row>
    <row r="69" spans="1:26" ht="18.75" customHeight="1">
      <c r="A69" s="76"/>
      <c r="B69" s="65"/>
      <c r="C69" s="65"/>
      <c r="D69" s="65"/>
      <c r="E69" s="65"/>
      <c r="F69" s="65"/>
      <c r="G69" s="65"/>
      <c r="H69" s="65"/>
      <c r="I69" s="65"/>
      <c r="J69" s="65"/>
      <c r="K69" s="65"/>
      <c r="L69" s="65"/>
      <c r="M69" s="65"/>
      <c r="N69" s="65"/>
      <c r="O69" s="65"/>
      <c r="P69" s="65"/>
      <c r="Q69" s="65"/>
      <c r="R69" s="65"/>
      <c r="S69" s="65"/>
      <c r="T69" s="65"/>
      <c r="U69" s="65"/>
      <c r="V69" s="65"/>
      <c r="W69" s="65"/>
      <c r="X69" s="65"/>
      <c r="Y69" s="65"/>
      <c r="Z69" s="66"/>
    </row>
    <row r="70" spans="1:26" ht="18.75" customHeight="1">
      <c r="A70" s="76"/>
      <c r="B70" s="64"/>
      <c r="C70" s="64"/>
      <c r="D70" s="64"/>
      <c r="E70" s="64" t="s">
        <v>113</v>
      </c>
      <c r="F70" s="64"/>
      <c r="G70" s="64"/>
      <c r="H70" s="372">
        <f>IF(AB8=0,"",VLOOKUP($AB$8,'入力データ'!$A$5:$V$51,7,TRUE))</f>
        <v>0</v>
      </c>
      <c r="I70" s="372"/>
      <c r="J70" s="372"/>
      <c r="K70" s="372"/>
      <c r="L70" s="372"/>
      <c r="M70" s="372"/>
      <c r="N70" s="65"/>
      <c r="O70" s="65"/>
      <c r="P70" s="65"/>
      <c r="Q70" s="65"/>
      <c r="R70" s="65"/>
      <c r="S70" s="65"/>
      <c r="T70" s="376"/>
      <c r="U70" s="309"/>
      <c r="V70" s="309"/>
      <c r="W70" s="309"/>
      <c r="X70" s="309"/>
      <c r="Y70" s="309"/>
      <c r="Z70" s="377"/>
    </row>
    <row r="71" spans="1:26" ht="18.75" customHeight="1">
      <c r="A71" s="76"/>
      <c r="B71" s="64" t="s">
        <v>293</v>
      </c>
      <c r="C71" s="64"/>
      <c r="D71" s="67"/>
      <c r="E71" s="64" t="s">
        <v>114</v>
      </c>
      <c r="F71" s="64"/>
      <c r="G71" s="64"/>
      <c r="H71" s="372">
        <f>IF(AB8=0,"",VLOOKUP($AB$8,'入力データ'!$A$5:$V$51,8,TRUE))</f>
        <v>0</v>
      </c>
      <c r="I71" s="372"/>
      <c r="J71" s="372"/>
      <c r="K71" s="372"/>
      <c r="L71" s="372"/>
      <c r="M71" s="372"/>
      <c r="N71" s="59"/>
      <c r="O71" s="59"/>
      <c r="P71" s="59"/>
      <c r="Q71" s="59"/>
      <c r="R71" s="59"/>
      <c r="S71" s="59"/>
      <c r="T71" s="65"/>
      <c r="U71" s="65"/>
      <c r="V71" s="65"/>
      <c r="W71" s="65"/>
      <c r="X71" s="65"/>
      <c r="Y71" s="65"/>
      <c r="Z71" s="66"/>
    </row>
    <row r="72" spans="1:26" ht="18.75" customHeight="1">
      <c r="A72" s="76"/>
      <c r="B72" s="64"/>
      <c r="C72" s="64"/>
      <c r="D72" s="64"/>
      <c r="E72" s="208" t="s">
        <v>115</v>
      </c>
      <c r="F72" s="64"/>
      <c r="G72" s="64"/>
      <c r="H72" s="64">
        <f>IF(AB8=0,"",VLOOKUP($AB$8,'入力データ'!$A$5:$V$51,9,TRUE))</f>
        <v>0</v>
      </c>
      <c r="I72" s="64"/>
      <c r="J72" s="64"/>
      <c r="K72" s="64"/>
      <c r="L72" s="64"/>
      <c r="M72" s="64"/>
      <c r="N72" s="63"/>
      <c r="O72" s="78" t="s">
        <v>116</v>
      </c>
      <c r="P72" s="63"/>
      <c r="Q72" s="63"/>
      <c r="R72" s="63"/>
      <c r="S72" s="63"/>
      <c r="T72" s="65"/>
      <c r="U72" s="65"/>
      <c r="V72" s="65"/>
      <c r="W72" s="65"/>
      <c r="X72" s="65"/>
      <c r="Y72" s="65"/>
      <c r="Z72" s="66"/>
    </row>
    <row r="73" spans="1:26" ht="18.75" customHeight="1">
      <c r="A73" s="76"/>
      <c r="B73" s="65"/>
      <c r="C73" s="65"/>
      <c r="D73" s="65"/>
      <c r="E73" s="65"/>
      <c r="F73" s="65"/>
      <c r="G73" s="65"/>
      <c r="H73" s="65"/>
      <c r="I73" s="65"/>
      <c r="J73" s="63"/>
      <c r="K73" s="63"/>
      <c r="L73" s="63"/>
      <c r="M73" s="63"/>
      <c r="N73" s="63"/>
      <c r="O73" s="63"/>
      <c r="P73" s="63"/>
      <c r="Q73" s="63"/>
      <c r="R73" s="63"/>
      <c r="S73" s="63"/>
      <c r="T73" s="65"/>
      <c r="U73" s="65"/>
      <c r="V73" s="65"/>
      <c r="W73" s="65"/>
      <c r="X73" s="65"/>
      <c r="Y73" s="65"/>
      <c r="Z73" s="66"/>
    </row>
    <row r="74" spans="1:26" ht="18.75" customHeight="1">
      <c r="A74" s="76"/>
      <c r="B74" s="65"/>
      <c r="C74" s="65"/>
      <c r="D74" s="65"/>
      <c r="E74" s="65"/>
      <c r="F74" s="65"/>
      <c r="G74" s="65"/>
      <c r="H74" s="65"/>
      <c r="I74" s="65"/>
      <c r="J74" s="63"/>
      <c r="K74" s="63"/>
      <c r="L74" s="63"/>
      <c r="M74" s="63"/>
      <c r="N74" s="63"/>
      <c r="O74" s="63"/>
      <c r="P74" s="63"/>
      <c r="Q74" s="63"/>
      <c r="R74" s="63"/>
      <c r="S74" s="63"/>
      <c r="T74" s="65"/>
      <c r="U74" s="65"/>
      <c r="V74" s="65"/>
      <c r="W74" s="65"/>
      <c r="X74" s="65"/>
      <c r="Y74" s="65"/>
      <c r="Z74" s="66"/>
    </row>
    <row r="75" spans="1:26" ht="18.75" customHeight="1">
      <c r="A75" s="76"/>
      <c r="B75" s="65"/>
      <c r="C75" s="65"/>
      <c r="D75" s="65"/>
      <c r="E75" s="65"/>
      <c r="F75" s="65"/>
      <c r="G75" s="65"/>
      <c r="H75" s="65"/>
      <c r="I75" s="65"/>
      <c r="J75" s="63"/>
      <c r="K75" s="63"/>
      <c r="L75" s="63"/>
      <c r="M75" s="63"/>
      <c r="N75" s="63"/>
      <c r="O75" s="63"/>
      <c r="P75" s="63"/>
      <c r="Q75" s="63"/>
      <c r="R75" s="63"/>
      <c r="S75" s="63"/>
      <c r="T75" s="65"/>
      <c r="U75" s="65"/>
      <c r="V75" s="65"/>
      <c r="W75" s="65"/>
      <c r="X75" s="65"/>
      <c r="Y75" s="65"/>
      <c r="Z75" s="66"/>
    </row>
    <row r="76" spans="1:26" ht="18.75" customHeight="1">
      <c r="A76" s="76"/>
      <c r="B76" s="65"/>
      <c r="C76" s="65"/>
      <c r="D76" s="65"/>
      <c r="E76" s="65"/>
      <c r="F76" s="65"/>
      <c r="G76" s="65"/>
      <c r="H76" s="65"/>
      <c r="I76" s="65"/>
      <c r="J76" s="63"/>
      <c r="K76" s="63"/>
      <c r="L76" s="63"/>
      <c r="M76" s="63"/>
      <c r="N76" s="63"/>
      <c r="O76" s="63"/>
      <c r="P76" s="63"/>
      <c r="Q76" s="63"/>
      <c r="R76" s="63"/>
      <c r="S76" s="63"/>
      <c r="T76" s="65"/>
      <c r="U76" s="65"/>
      <c r="V76" s="65"/>
      <c r="W76" s="65"/>
      <c r="X76" s="65"/>
      <c r="Y76" s="65"/>
      <c r="Z76" s="66"/>
    </row>
    <row r="77" spans="1:26" ht="18.75" customHeight="1">
      <c r="A77" s="76" t="s">
        <v>117</v>
      </c>
      <c r="B77" s="65"/>
      <c r="C77" s="65"/>
      <c r="D77" s="65"/>
      <c r="E77" s="65"/>
      <c r="F77" s="65"/>
      <c r="G77" s="65"/>
      <c r="H77" s="65"/>
      <c r="I77" s="65"/>
      <c r="J77" s="65"/>
      <c r="K77" s="65"/>
      <c r="L77" s="65"/>
      <c r="M77" s="65"/>
      <c r="N77" s="65"/>
      <c r="O77" s="65"/>
      <c r="P77" s="65"/>
      <c r="Q77" s="65"/>
      <c r="R77" s="65"/>
      <c r="S77" s="65"/>
      <c r="T77" s="65"/>
      <c r="U77" s="65"/>
      <c r="V77" s="65"/>
      <c r="W77" s="65"/>
      <c r="X77" s="65"/>
      <c r="Y77" s="65"/>
      <c r="Z77" s="66"/>
    </row>
    <row r="78" spans="1:26" ht="18.75" customHeight="1">
      <c r="A78" s="76"/>
      <c r="B78" s="65"/>
      <c r="C78" s="65"/>
      <c r="D78" s="65"/>
      <c r="E78" s="65"/>
      <c r="F78" s="65"/>
      <c r="G78" s="65"/>
      <c r="H78" s="65"/>
      <c r="I78" s="65"/>
      <c r="J78" s="65"/>
      <c r="K78" s="65"/>
      <c r="L78" s="64" t="s">
        <v>118</v>
      </c>
      <c r="M78" s="65"/>
      <c r="N78" s="65"/>
      <c r="O78" s="60" t="s">
        <v>301</v>
      </c>
      <c r="P78" s="65"/>
      <c r="Q78" s="65"/>
      <c r="R78" s="65"/>
      <c r="S78" s="65"/>
      <c r="T78" s="65"/>
      <c r="U78" s="65"/>
      <c r="V78" s="65"/>
      <c r="W78" s="65"/>
      <c r="X78" s="65"/>
      <c r="Y78" s="65"/>
      <c r="Z78" s="66"/>
    </row>
    <row r="79" spans="1:26" ht="18.75" customHeight="1">
      <c r="A79" s="76"/>
      <c r="B79" s="65"/>
      <c r="C79" s="65"/>
      <c r="D79" s="65"/>
      <c r="E79" s="65"/>
      <c r="F79" s="65"/>
      <c r="G79" s="65"/>
      <c r="H79" s="65"/>
      <c r="I79" s="65"/>
      <c r="J79" s="65"/>
      <c r="K79" s="65"/>
      <c r="L79" s="65"/>
      <c r="M79" s="65"/>
      <c r="O79" s="65"/>
      <c r="P79" s="65"/>
      <c r="Q79" s="65"/>
      <c r="R79" s="65"/>
      <c r="S79" s="65"/>
      <c r="T79" s="65"/>
      <c r="U79" s="376"/>
      <c r="V79" s="376"/>
      <c r="W79" s="376"/>
      <c r="X79" s="376"/>
      <c r="Y79" s="376"/>
      <c r="Z79" s="386"/>
    </row>
    <row r="80" spans="1:26" ht="18.75" customHeight="1">
      <c r="A80" s="76"/>
      <c r="B80" s="65"/>
      <c r="C80" s="65"/>
      <c r="D80" s="65"/>
      <c r="E80" s="65"/>
      <c r="F80" s="65"/>
      <c r="G80" s="65"/>
      <c r="H80" s="65"/>
      <c r="I80" s="65"/>
      <c r="J80" s="65"/>
      <c r="K80" s="65"/>
      <c r="M80" s="65"/>
      <c r="O80" s="65"/>
      <c r="P80" s="65"/>
      <c r="Q80" s="65"/>
      <c r="R80" s="65"/>
      <c r="S80" s="65"/>
      <c r="T80" s="65"/>
      <c r="U80" s="65"/>
      <c r="V80" s="65"/>
      <c r="W80" s="65"/>
      <c r="X80" s="65"/>
      <c r="Y80" s="65"/>
      <c r="Z80" s="66"/>
    </row>
    <row r="81" spans="1:26" ht="18.75" customHeight="1">
      <c r="A81" s="76"/>
      <c r="B81" s="43"/>
      <c r="C81" s="73"/>
      <c r="D81" s="73"/>
      <c r="E81" s="73"/>
      <c r="F81" s="71"/>
      <c r="G81" s="71"/>
      <c r="H81" s="71"/>
      <c r="I81" s="71"/>
      <c r="J81" s="71"/>
      <c r="K81" s="71"/>
      <c r="L81" s="71"/>
      <c r="M81" s="71"/>
      <c r="N81" s="77"/>
      <c r="O81" s="71"/>
      <c r="P81" s="71"/>
      <c r="Q81" s="71"/>
      <c r="R81" s="71"/>
      <c r="S81" s="71"/>
      <c r="T81" s="71"/>
      <c r="U81" s="71"/>
      <c r="V81" s="72"/>
      <c r="W81" s="71"/>
      <c r="X81" s="79"/>
      <c r="Y81" s="73"/>
      <c r="Z81" s="74"/>
    </row>
    <row r="82" spans="1:26" ht="18.75" customHeight="1" thickBot="1">
      <c r="A82" s="80"/>
      <c r="B82" s="81"/>
      <c r="C82" s="82"/>
      <c r="D82" s="82"/>
      <c r="E82" s="82"/>
      <c r="F82" s="83"/>
      <c r="G82" s="83"/>
      <c r="H82" s="83"/>
      <c r="I82" s="83"/>
      <c r="J82" s="83"/>
      <c r="K82" s="83"/>
      <c r="L82" s="83"/>
      <c r="M82" s="83"/>
      <c r="N82" s="83"/>
      <c r="O82" s="83"/>
      <c r="P82" s="83"/>
      <c r="Q82" s="83"/>
      <c r="R82" s="83"/>
      <c r="S82" s="83"/>
      <c r="T82" s="83"/>
      <c r="U82" s="83"/>
      <c r="V82" s="84"/>
      <c r="W82" s="83"/>
      <c r="X82" s="82"/>
      <c r="Y82" s="82"/>
      <c r="Z82" s="85"/>
    </row>
  </sheetData>
  <sheetProtection/>
  <mergeCells count="39">
    <mergeCell ref="O66:U66"/>
    <mergeCell ref="U38:Z38"/>
    <mergeCell ref="A5:Z5"/>
    <mergeCell ref="H1:H4"/>
    <mergeCell ref="I1:K1"/>
    <mergeCell ref="L1:N1"/>
    <mergeCell ref="U3:V3"/>
    <mergeCell ref="A8:Z8"/>
    <mergeCell ref="B23:Y25"/>
    <mergeCell ref="U4:Y4"/>
    <mergeCell ref="AB8:AE8"/>
    <mergeCell ref="U79:Z79"/>
    <mergeCell ref="A41:Z41"/>
    <mergeCell ref="A44:Z44"/>
    <mergeCell ref="T47:Z47"/>
    <mergeCell ref="B62:Y64"/>
    <mergeCell ref="T70:Z70"/>
    <mergeCell ref="I51:P51"/>
    <mergeCell ref="M56:Q56"/>
    <mergeCell ref="M58:Q58"/>
    <mergeCell ref="M18:R18"/>
    <mergeCell ref="M20:R20"/>
    <mergeCell ref="O27:U27"/>
    <mergeCell ref="H10:Y11"/>
    <mergeCell ref="H13:O13"/>
    <mergeCell ref="R1:T1"/>
    <mergeCell ref="U1:V1"/>
    <mergeCell ref="U2:Y2"/>
    <mergeCell ref="O1:Q1"/>
    <mergeCell ref="H70:M70"/>
    <mergeCell ref="H71:M71"/>
    <mergeCell ref="E31:F31"/>
    <mergeCell ref="E32:F32"/>
    <mergeCell ref="E33:F33"/>
    <mergeCell ref="H48:Z49"/>
    <mergeCell ref="H31:N31"/>
    <mergeCell ref="H32:N32"/>
    <mergeCell ref="H33:O33"/>
    <mergeCell ref="T31:Z31"/>
  </mergeCells>
  <printOptions/>
  <pageMargins left="0.787" right="0.787" top="0.984" bottom="0.984" header="0.512" footer="0.512"/>
  <pageSetup horizontalDpi="600" verticalDpi="600" orientation="portrait" paperSize="9" scale="95" r:id="rId2"/>
  <rowBreaks count="1" manualBreakCount="1">
    <brk id="40" max="25" man="1"/>
  </rowBreaks>
  <drawing r:id="rId1"/>
</worksheet>
</file>

<file path=xl/worksheets/sheet14.xml><?xml version="1.0" encoding="utf-8"?>
<worksheet xmlns="http://schemas.openxmlformats.org/spreadsheetml/2006/main" xmlns:r="http://schemas.openxmlformats.org/officeDocument/2006/relationships">
  <sheetPr>
    <tabColor rgb="FFFF0000"/>
  </sheetPr>
  <dimension ref="A1:BC122"/>
  <sheetViews>
    <sheetView showGridLines="0" view="pageBreakPreview" zoomScale="85" zoomScaleNormal="75" zoomScaleSheetLayoutView="85" zoomScalePageLayoutView="0" workbookViewId="0" topLeftCell="A1">
      <selection activeCell="AG118" sqref="AG118"/>
    </sheetView>
  </sheetViews>
  <sheetFormatPr defaultColWidth="3.00390625" defaultRowHeight="18.75" customHeight="1"/>
  <cols>
    <col min="1" max="28" width="3.25390625" style="88" customWidth="1"/>
    <col min="29" max="16384" width="3.00390625" style="88" customWidth="1"/>
  </cols>
  <sheetData>
    <row r="1" spans="1:35" ht="18.75" customHeight="1">
      <c r="A1" s="86" t="s">
        <v>168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7"/>
      <c r="AD1" s="87"/>
      <c r="AE1" s="87"/>
      <c r="AF1" s="87"/>
      <c r="AG1" s="87"/>
      <c r="AH1" s="87"/>
      <c r="AI1" s="87"/>
    </row>
    <row r="2" spans="1:38" ht="18.75" customHeight="1">
      <c r="A2" s="87"/>
      <c r="B2" s="87"/>
      <c r="C2" s="87"/>
      <c r="D2" s="87"/>
      <c r="E2" s="87"/>
      <c r="F2" s="87"/>
      <c r="G2" s="87"/>
      <c r="H2" s="87"/>
      <c r="I2" s="87"/>
      <c r="K2" s="445" t="s">
        <v>119</v>
      </c>
      <c r="L2" s="442"/>
      <c r="M2" s="443"/>
      <c r="N2" s="444"/>
      <c r="O2" s="442"/>
      <c r="P2" s="443"/>
      <c r="Q2" s="444"/>
      <c r="R2" s="442"/>
      <c r="S2" s="443"/>
      <c r="T2" s="444"/>
      <c r="U2" s="442"/>
      <c r="V2" s="443"/>
      <c r="W2" s="444"/>
      <c r="X2" s="451" t="s">
        <v>166</v>
      </c>
      <c r="Y2" s="452"/>
      <c r="Z2" s="458" t="s">
        <v>107</v>
      </c>
      <c r="AA2" s="458"/>
      <c r="AB2" s="461"/>
      <c r="AC2" s="87"/>
      <c r="AD2" s="87" t="s">
        <v>269</v>
      </c>
      <c r="AE2" s="87"/>
      <c r="AF2" s="87" t="s">
        <v>270</v>
      </c>
      <c r="AG2" s="87"/>
      <c r="AH2" s="87" t="s">
        <v>271</v>
      </c>
      <c r="AL2" s="88" t="s">
        <v>272</v>
      </c>
    </row>
    <row r="3" spans="1:34" ht="18.75" customHeight="1" hidden="1">
      <c r="A3" s="87"/>
      <c r="B3" s="87"/>
      <c r="C3" s="87"/>
      <c r="D3" s="87"/>
      <c r="E3" s="87"/>
      <c r="F3" s="87"/>
      <c r="G3" s="87"/>
      <c r="H3" s="87"/>
      <c r="I3" s="87"/>
      <c r="K3" s="446"/>
      <c r="L3" s="87"/>
      <c r="M3" s="87"/>
      <c r="N3" s="87"/>
      <c r="O3" s="89"/>
      <c r="P3" s="87"/>
      <c r="Q3" s="90"/>
      <c r="R3" s="89"/>
      <c r="S3" s="87"/>
      <c r="T3" s="90"/>
      <c r="U3" s="87"/>
      <c r="V3" s="87"/>
      <c r="W3" s="87"/>
      <c r="X3" s="453"/>
      <c r="Y3" s="454"/>
      <c r="Z3" s="395"/>
      <c r="AA3" s="395"/>
      <c r="AB3" s="462"/>
      <c r="AC3" s="87"/>
      <c r="AD3" s="87"/>
      <c r="AE3" s="87"/>
      <c r="AF3" s="87"/>
      <c r="AG3" s="87"/>
      <c r="AH3" s="87"/>
    </row>
    <row r="4" spans="1:34" ht="18.75" customHeight="1" hidden="1">
      <c r="A4" s="87"/>
      <c r="B4" s="87"/>
      <c r="C4" s="87"/>
      <c r="D4" s="87"/>
      <c r="E4" s="87"/>
      <c r="F4" s="87"/>
      <c r="G4" s="87"/>
      <c r="H4" s="87"/>
      <c r="I4" s="87"/>
      <c r="K4" s="446"/>
      <c r="L4" s="87"/>
      <c r="M4" s="87"/>
      <c r="N4" s="87"/>
      <c r="O4" s="89"/>
      <c r="P4" s="87"/>
      <c r="Q4" s="90"/>
      <c r="R4" s="89"/>
      <c r="S4" s="87"/>
      <c r="T4" s="90"/>
      <c r="U4" s="87"/>
      <c r="V4" s="87"/>
      <c r="W4" s="87"/>
      <c r="X4" s="453"/>
      <c r="Y4" s="454"/>
      <c r="Z4" s="395"/>
      <c r="AA4" s="395"/>
      <c r="AB4" s="462"/>
      <c r="AC4" s="87"/>
      <c r="AD4" s="87"/>
      <c r="AE4" s="87"/>
      <c r="AF4" s="87"/>
      <c r="AG4" s="87"/>
      <c r="AH4" s="87"/>
    </row>
    <row r="5" spans="1:34" ht="18.75" customHeight="1">
      <c r="A5" s="87"/>
      <c r="B5" s="87"/>
      <c r="C5" s="87"/>
      <c r="D5" s="87"/>
      <c r="E5" s="87"/>
      <c r="F5" s="87"/>
      <c r="G5" s="87"/>
      <c r="H5" s="87"/>
      <c r="I5" s="87"/>
      <c r="K5" s="446"/>
      <c r="L5" s="87"/>
      <c r="M5" s="87"/>
      <c r="N5" s="87"/>
      <c r="O5" s="89"/>
      <c r="P5" s="87"/>
      <c r="Q5" s="90"/>
      <c r="R5" s="89"/>
      <c r="S5" s="87"/>
      <c r="T5" s="90"/>
      <c r="U5" s="87"/>
      <c r="V5" s="87"/>
      <c r="W5" s="87"/>
      <c r="X5" s="455"/>
      <c r="Y5" s="456"/>
      <c r="Z5" s="440"/>
      <c r="AA5" s="440"/>
      <c r="AB5" s="463"/>
      <c r="AC5" s="87"/>
      <c r="AD5" s="87"/>
      <c r="AE5" s="87"/>
      <c r="AF5" s="87"/>
      <c r="AG5" s="87"/>
      <c r="AH5" s="87"/>
    </row>
    <row r="6" spans="1:34" ht="18.75" customHeight="1">
      <c r="A6" s="87"/>
      <c r="B6" s="87"/>
      <c r="C6" s="87"/>
      <c r="D6" s="87"/>
      <c r="E6" s="87"/>
      <c r="F6" s="87"/>
      <c r="G6" s="87"/>
      <c r="H6" s="87"/>
      <c r="I6" s="87"/>
      <c r="K6" s="446"/>
      <c r="L6" s="87"/>
      <c r="M6" s="87"/>
      <c r="N6" s="87"/>
      <c r="O6" s="89"/>
      <c r="P6" s="87"/>
      <c r="Q6" s="90"/>
      <c r="R6" s="89"/>
      <c r="S6" s="87"/>
      <c r="T6" s="90"/>
      <c r="U6" s="87"/>
      <c r="V6" s="87"/>
      <c r="W6" s="87"/>
      <c r="X6" s="453" t="s">
        <v>165</v>
      </c>
      <c r="Y6" s="454"/>
      <c r="Z6" s="395" t="s">
        <v>107</v>
      </c>
      <c r="AA6" s="395"/>
      <c r="AB6" s="462"/>
      <c r="AC6" s="87"/>
      <c r="AD6" s="87"/>
      <c r="AE6" s="87"/>
      <c r="AF6" s="87"/>
      <c r="AG6" s="87"/>
      <c r="AH6" s="87"/>
    </row>
    <row r="7" spans="1:28" ht="21" customHeight="1">
      <c r="A7" s="87"/>
      <c r="B7" s="87"/>
      <c r="C7" s="87"/>
      <c r="D7" s="87"/>
      <c r="E7" s="87"/>
      <c r="F7" s="87"/>
      <c r="G7" s="87"/>
      <c r="H7" s="87"/>
      <c r="I7" s="87"/>
      <c r="K7" s="447"/>
      <c r="L7" s="91"/>
      <c r="M7" s="91"/>
      <c r="N7" s="91"/>
      <c r="O7" s="92"/>
      <c r="P7" s="91"/>
      <c r="Q7" s="93"/>
      <c r="R7" s="92"/>
      <c r="S7" s="91"/>
      <c r="T7" s="93"/>
      <c r="U7" s="91"/>
      <c r="V7" s="91"/>
      <c r="W7" s="91"/>
      <c r="X7" s="455"/>
      <c r="Y7" s="456"/>
      <c r="Z7" s="440"/>
      <c r="AA7" s="440"/>
      <c r="AB7" s="463"/>
    </row>
    <row r="8" spans="1:38" ht="18.75" customHeight="1">
      <c r="A8" s="87"/>
      <c r="B8" s="87"/>
      <c r="C8" s="87"/>
      <c r="D8" s="87"/>
      <c r="E8" s="87"/>
      <c r="F8" s="87"/>
      <c r="G8" s="87"/>
      <c r="H8" s="87"/>
      <c r="I8" s="87"/>
      <c r="K8" s="87"/>
      <c r="L8" s="87"/>
      <c r="M8" s="87"/>
      <c r="N8" s="87"/>
      <c r="O8" s="87"/>
      <c r="P8" s="87"/>
      <c r="Q8" s="87"/>
      <c r="R8" s="87"/>
      <c r="S8" s="87"/>
      <c r="T8" s="87"/>
      <c r="U8" s="87"/>
      <c r="V8" s="87"/>
      <c r="W8" s="87"/>
      <c r="X8" s="87"/>
      <c r="Y8" s="87"/>
      <c r="Z8" s="87"/>
      <c r="AA8" s="87"/>
      <c r="AB8" s="87"/>
      <c r="AL8" s="94"/>
    </row>
    <row r="9" spans="1:28" ht="18.75" customHeight="1">
      <c r="A9" s="87"/>
      <c r="B9" s="87"/>
      <c r="C9" s="409" t="s">
        <v>159</v>
      </c>
      <c r="D9" s="409"/>
      <c r="E9" s="409"/>
      <c r="F9" s="409"/>
      <c r="G9" s="409"/>
      <c r="H9" s="409"/>
      <c r="I9" s="409"/>
      <c r="J9" s="409"/>
      <c r="K9" s="409"/>
      <c r="L9" s="409"/>
      <c r="M9" s="409"/>
      <c r="N9" s="409"/>
      <c r="O9" s="409"/>
      <c r="P9" s="409"/>
      <c r="Q9" s="409"/>
      <c r="R9" s="409"/>
      <c r="S9" s="409"/>
      <c r="T9" s="409"/>
      <c r="U9" s="409"/>
      <c r="V9" s="409"/>
      <c r="W9" s="409"/>
      <c r="X9" s="409"/>
      <c r="Y9" s="409"/>
      <c r="Z9" s="409"/>
      <c r="AA9" s="95"/>
      <c r="AB9" s="95"/>
    </row>
    <row r="10" spans="1:28" ht="18.75" customHeight="1" thickBot="1">
      <c r="A10" s="96"/>
      <c r="B10" s="96"/>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97"/>
      <c r="AB10" s="97"/>
    </row>
    <row r="11" spans="1:28" ht="18.75" customHeight="1">
      <c r="A11" s="411" t="s">
        <v>155</v>
      </c>
      <c r="B11" s="412"/>
      <c r="C11" s="412"/>
      <c r="D11" s="412"/>
      <c r="E11" s="415"/>
      <c r="F11" s="396"/>
      <c r="G11" s="396"/>
      <c r="H11" s="396"/>
      <c r="I11" s="396"/>
      <c r="J11" s="396"/>
      <c r="K11" s="396"/>
      <c r="L11" s="396"/>
      <c r="M11" s="396"/>
      <c r="N11" s="396"/>
      <c r="O11" s="396"/>
      <c r="P11" s="396"/>
      <c r="Q11" s="396"/>
      <c r="R11" s="396"/>
      <c r="S11" s="396"/>
      <c r="T11" s="396"/>
      <c r="U11" s="396"/>
      <c r="V11" s="396"/>
      <c r="W11" s="396"/>
      <c r="X11" s="396"/>
      <c r="Y11" s="396"/>
      <c r="Z11" s="396"/>
      <c r="AA11" s="396"/>
      <c r="AB11" s="416"/>
    </row>
    <row r="12" spans="1:28" ht="18.75" customHeight="1">
      <c r="A12" s="413"/>
      <c r="B12" s="414"/>
      <c r="C12" s="414"/>
      <c r="D12" s="414"/>
      <c r="E12" s="417"/>
      <c r="F12" s="418"/>
      <c r="G12" s="418"/>
      <c r="H12" s="418"/>
      <c r="I12" s="418"/>
      <c r="J12" s="418"/>
      <c r="K12" s="418"/>
      <c r="L12" s="418"/>
      <c r="M12" s="418"/>
      <c r="N12" s="418"/>
      <c r="O12" s="418"/>
      <c r="P12" s="418"/>
      <c r="Q12" s="418"/>
      <c r="R12" s="418"/>
      <c r="S12" s="418"/>
      <c r="T12" s="418"/>
      <c r="U12" s="418"/>
      <c r="V12" s="418"/>
      <c r="W12" s="418"/>
      <c r="X12" s="418"/>
      <c r="Y12" s="418"/>
      <c r="Z12" s="418"/>
      <c r="AA12" s="418"/>
      <c r="AB12" s="419"/>
    </row>
    <row r="13" spans="1:28" ht="18.75" customHeight="1">
      <c r="A13" s="413" t="s">
        <v>39</v>
      </c>
      <c r="B13" s="414"/>
      <c r="C13" s="414"/>
      <c r="D13" s="414"/>
      <c r="E13" s="422"/>
      <c r="F13" s="403"/>
      <c r="G13" s="403"/>
      <c r="H13" s="403"/>
      <c r="I13" s="403"/>
      <c r="J13" s="403"/>
      <c r="K13" s="403"/>
      <c r="L13" s="403"/>
      <c r="M13" s="403"/>
      <c r="N13" s="423"/>
      <c r="O13" s="414" t="s">
        <v>292</v>
      </c>
      <c r="P13" s="414"/>
      <c r="Q13" s="414"/>
      <c r="R13" s="414"/>
      <c r="S13" s="457"/>
      <c r="T13" s="458"/>
      <c r="U13" s="458"/>
      <c r="V13" s="458"/>
      <c r="W13" s="458"/>
      <c r="X13" s="458"/>
      <c r="Y13" s="458"/>
      <c r="Z13" s="458"/>
      <c r="AA13" s="458"/>
      <c r="AB13" s="459"/>
    </row>
    <row r="14" spans="1:28" ht="18.75" customHeight="1">
      <c r="A14" s="413"/>
      <c r="B14" s="414"/>
      <c r="C14" s="414"/>
      <c r="D14" s="414"/>
      <c r="E14" s="417"/>
      <c r="F14" s="418"/>
      <c r="G14" s="418"/>
      <c r="H14" s="418"/>
      <c r="I14" s="418"/>
      <c r="J14" s="418"/>
      <c r="K14" s="418"/>
      <c r="L14" s="418"/>
      <c r="M14" s="418"/>
      <c r="N14" s="424"/>
      <c r="O14" s="414"/>
      <c r="P14" s="414"/>
      <c r="Q14" s="414"/>
      <c r="R14" s="414"/>
      <c r="S14" s="460"/>
      <c r="T14" s="440"/>
      <c r="U14" s="440"/>
      <c r="V14" s="440"/>
      <c r="W14" s="440"/>
      <c r="X14" s="440"/>
      <c r="Y14" s="440"/>
      <c r="Z14" s="440"/>
      <c r="AA14" s="440"/>
      <c r="AB14" s="441"/>
    </row>
    <row r="15" spans="1:28" ht="18.75" customHeight="1">
      <c r="A15" s="413" t="s">
        <v>157</v>
      </c>
      <c r="B15" s="414"/>
      <c r="C15" s="414"/>
      <c r="D15" s="414"/>
      <c r="E15" s="422"/>
      <c r="F15" s="403"/>
      <c r="G15" s="403"/>
      <c r="H15" s="403"/>
      <c r="I15" s="403"/>
      <c r="J15" s="403"/>
      <c r="K15" s="403"/>
      <c r="L15" s="403"/>
      <c r="M15" s="403"/>
      <c r="N15" s="423"/>
      <c r="O15" s="414" t="s">
        <v>158</v>
      </c>
      <c r="P15" s="414"/>
      <c r="Q15" s="414"/>
      <c r="R15" s="414"/>
      <c r="S15" s="428" t="s">
        <v>307</v>
      </c>
      <c r="T15" s="428"/>
      <c r="U15" s="428"/>
      <c r="V15" s="428"/>
      <c r="W15" s="428"/>
      <c r="X15" s="428"/>
      <c r="Y15" s="428"/>
      <c r="Z15" s="428"/>
      <c r="AA15" s="428"/>
      <c r="AB15" s="429"/>
    </row>
    <row r="16" spans="1:28" ht="18.75" customHeight="1">
      <c r="A16" s="413"/>
      <c r="B16" s="414"/>
      <c r="C16" s="414"/>
      <c r="D16" s="414"/>
      <c r="E16" s="417"/>
      <c r="F16" s="418"/>
      <c r="G16" s="418"/>
      <c r="H16" s="418"/>
      <c r="I16" s="418"/>
      <c r="J16" s="418"/>
      <c r="K16" s="418"/>
      <c r="L16" s="418"/>
      <c r="M16" s="418"/>
      <c r="N16" s="424"/>
      <c r="O16" s="414"/>
      <c r="P16" s="414"/>
      <c r="Q16" s="414"/>
      <c r="R16" s="414"/>
      <c r="S16" s="430" t="s">
        <v>308</v>
      </c>
      <c r="T16" s="430"/>
      <c r="U16" s="430"/>
      <c r="V16" s="430"/>
      <c r="W16" s="430"/>
      <c r="X16" s="430"/>
      <c r="Y16" s="430"/>
      <c r="Z16" s="430"/>
      <c r="AA16" s="430"/>
      <c r="AB16" s="431"/>
    </row>
    <row r="17" spans="1:28" ht="21" customHeight="1">
      <c r="A17" s="402" t="s">
        <v>160</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4"/>
    </row>
    <row r="18" spans="1:28" ht="21" customHeight="1">
      <c r="A18" s="420" t="s">
        <v>309</v>
      </c>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421"/>
    </row>
    <row r="19" spans="1:28" ht="21" customHeight="1">
      <c r="A19" s="98" t="s">
        <v>162</v>
      </c>
      <c r="B19" s="99"/>
      <c r="C19" s="99"/>
      <c r="D19" s="99"/>
      <c r="E19" s="99"/>
      <c r="F19" s="99"/>
      <c r="G19" s="99"/>
      <c r="H19" s="99"/>
      <c r="I19" s="99"/>
      <c r="J19" s="99"/>
      <c r="K19" s="99"/>
      <c r="L19" s="99"/>
      <c r="M19" s="99"/>
      <c r="N19" s="99"/>
      <c r="O19" s="99"/>
      <c r="P19" s="395" t="s">
        <v>163</v>
      </c>
      <c r="Q19" s="395"/>
      <c r="R19" s="395"/>
      <c r="S19" s="395"/>
      <c r="T19" s="395"/>
      <c r="U19" s="395"/>
      <c r="V19" s="395"/>
      <c r="W19" s="395"/>
      <c r="X19" s="395"/>
      <c r="Y19" s="395"/>
      <c r="Z19" s="395"/>
      <c r="AA19" s="395"/>
      <c r="AB19" s="405"/>
    </row>
    <row r="20" spans="1:28" ht="21" customHeight="1">
      <c r="A20" s="432" t="s">
        <v>161</v>
      </c>
      <c r="B20" s="433"/>
      <c r="C20" s="433"/>
      <c r="D20" s="433"/>
      <c r="E20" s="433"/>
      <c r="F20" s="433"/>
      <c r="G20" s="433"/>
      <c r="H20" s="433"/>
      <c r="I20" s="433"/>
      <c r="J20" s="433"/>
      <c r="K20" s="433"/>
      <c r="L20" s="433"/>
      <c r="M20" s="433"/>
      <c r="N20" s="433"/>
      <c r="O20" s="433"/>
      <c r="P20" s="433"/>
      <c r="Q20" s="433"/>
      <c r="R20" s="433"/>
      <c r="S20" s="433"/>
      <c r="T20" s="440"/>
      <c r="U20" s="440"/>
      <c r="V20" s="440"/>
      <c r="W20" s="440"/>
      <c r="X20" s="440"/>
      <c r="Y20" s="440"/>
      <c r="Z20" s="440"/>
      <c r="AA20" s="440"/>
      <c r="AB20" s="441"/>
    </row>
    <row r="21" spans="1:28" ht="21" customHeight="1">
      <c r="A21" s="448"/>
      <c r="B21" s="449"/>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50"/>
    </row>
    <row r="22" spans="1:28" ht="21" customHeight="1">
      <c r="A22" s="437"/>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9"/>
    </row>
    <row r="23" spans="1:28" ht="21" customHeight="1">
      <c r="A23" s="437"/>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9"/>
    </row>
    <row r="24" spans="1:28" ht="21" customHeight="1">
      <c r="A24" s="437"/>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9"/>
    </row>
    <row r="25" spans="1:28" ht="21" customHeight="1">
      <c r="A25" s="437"/>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9"/>
    </row>
    <row r="26" spans="1:28" ht="21" customHeight="1">
      <c r="A26" s="437"/>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9"/>
    </row>
    <row r="27" spans="1:28" ht="21" customHeight="1">
      <c r="A27" s="437"/>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9"/>
    </row>
    <row r="28" spans="1:28" ht="21" customHeight="1">
      <c r="A28" s="233"/>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5"/>
    </row>
    <row r="29" spans="1:28" ht="21" customHeight="1">
      <c r="A29" s="233"/>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5"/>
    </row>
    <row r="30" spans="1:28" ht="21" customHeight="1">
      <c r="A30" s="437"/>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9"/>
    </row>
    <row r="31" spans="1:28" ht="21" customHeight="1">
      <c r="A31" s="437"/>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9"/>
    </row>
    <row r="32" spans="1:28" ht="21" customHeight="1">
      <c r="A32" s="434"/>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6"/>
    </row>
    <row r="33" spans="1:28" ht="21" customHeight="1">
      <c r="A33" s="402" t="s">
        <v>164</v>
      </c>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4"/>
    </row>
    <row r="34" spans="1:28" ht="21" customHeight="1">
      <c r="A34" s="394" t="s">
        <v>310</v>
      </c>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405"/>
    </row>
    <row r="35" spans="1:28" ht="21" customHeight="1">
      <c r="A35" s="394"/>
      <c r="B35" s="395"/>
      <c r="C35" s="395"/>
      <c r="D35" s="395"/>
      <c r="E35" s="395"/>
      <c r="F35" s="395"/>
      <c r="G35" s="395"/>
      <c r="H35" s="395"/>
      <c r="I35" s="395"/>
      <c r="J35" s="395"/>
      <c r="K35" s="395"/>
      <c r="L35" s="395"/>
      <c r="M35" s="395"/>
      <c r="N35" s="395"/>
      <c r="O35" s="395"/>
      <c r="P35" s="395"/>
      <c r="Q35" s="395"/>
      <c r="R35" s="395"/>
      <c r="S35" s="393" t="s">
        <v>113</v>
      </c>
      <c r="T35" s="393"/>
      <c r="U35" s="393"/>
      <c r="V35" s="395"/>
      <c r="W35" s="395"/>
      <c r="X35" s="395"/>
      <c r="Y35" s="395"/>
      <c r="Z35" s="395"/>
      <c r="AA35" s="395"/>
      <c r="AB35" s="405"/>
    </row>
    <row r="36" spans="1:28" ht="21" customHeight="1">
      <c r="A36" s="394"/>
      <c r="B36" s="395"/>
      <c r="C36" s="395"/>
      <c r="D36" s="395"/>
      <c r="E36" s="395"/>
      <c r="F36" s="395"/>
      <c r="G36" s="395"/>
      <c r="H36" s="395"/>
      <c r="I36" s="395"/>
      <c r="J36" s="395"/>
      <c r="K36" s="395"/>
      <c r="L36" s="395"/>
      <c r="M36" s="395"/>
      <c r="N36" s="395"/>
      <c r="O36" s="395" t="s">
        <v>293</v>
      </c>
      <c r="P36" s="395"/>
      <c r="Q36" s="395"/>
      <c r="R36" s="395"/>
      <c r="S36" s="393" t="s">
        <v>114</v>
      </c>
      <c r="T36" s="393"/>
      <c r="U36" s="393"/>
      <c r="V36" s="395"/>
      <c r="W36" s="395"/>
      <c r="X36" s="395"/>
      <c r="Y36" s="395"/>
      <c r="Z36" s="395"/>
      <c r="AA36" s="395"/>
      <c r="AB36" s="405"/>
    </row>
    <row r="37" spans="1:55" ht="21" customHeight="1">
      <c r="A37" s="222"/>
      <c r="B37" s="221"/>
      <c r="C37" s="221"/>
      <c r="D37" s="221"/>
      <c r="E37" s="221"/>
      <c r="F37" s="221"/>
      <c r="G37" s="221"/>
      <c r="H37" s="221"/>
      <c r="I37" s="221"/>
      <c r="J37" s="221"/>
      <c r="K37" s="221"/>
      <c r="L37" s="221"/>
      <c r="M37" s="221"/>
      <c r="N37" s="221"/>
      <c r="O37" s="221"/>
      <c r="P37" s="221"/>
      <c r="Q37" s="221"/>
      <c r="R37" s="221"/>
      <c r="S37" s="393" t="s">
        <v>115</v>
      </c>
      <c r="T37" s="393"/>
      <c r="U37" s="393"/>
      <c r="V37" s="221"/>
      <c r="W37" s="221"/>
      <c r="X37" s="221"/>
      <c r="Y37" s="221"/>
      <c r="Z37" s="221"/>
      <c r="AA37" s="221"/>
      <c r="AB37" s="223"/>
      <c r="AN37" s="87"/>
      <c r="AO37" s="87"/>
      <c r="AP37" s="87"/>
      <c r="AQ37" s="87"/>
      <c r="AR37" s="87"/>
      <c r="AS37" s="87"/>
      <c r="AT37" s="87"/>
      <c r="AU37" s="87"/>
      <c r="AV37" s="87"/>
      <c r="AW37" s="87"/>
      <c r="AX37" s="87"/>
      <c r="AY37" s="87"/>
      <c r="AZ37" s="87"/>
      <c r="BA37" s="87"/>
      <c r="BB37" s="87"/>
      <c r="BC37" s="87"/>
    </row>
    <row r="38" spans="1:55" ht="21" customHeight="1">
      <c r="A38" s="222"/>
      <c r="B38" s="221"/>
      <c r="C38" s="221"/>
      <c r="D38" s="221"/>
      <c r="E38" s="221"/>
      <c r="F38" s="221"/>
      <c r="G38" s="221"/>
      <c r="H38" s="221"/>
      <c r="I38" s="221"/>
      <c r="J38" s="221"/>
      <c r="K38" s="221"/>
      <c r="L38" s="221"/>
      <c r="M38" s="221"/>
      <c r="N38" s="221"/>
      <c r="O38" s="221"/>
      <c r="P38" s="221"/>
      <c r="Q38" s="221"/>
      <c r="R38" s="221"/>
      <c r="S38" s="346" t="s">
        <v>311</v>
      </c>
      <c r="T38" s="346"/>
      <c r="U38" s="346"/>
      <c r="V38" s="346"/>
      <c r="W38" s="219"/>
      <c r="X38" s="219"/>
      <c r="Y38" s="219"/>
      <c r="Z38" s="219"/>
      <c r="AA38" s="219"/>
      <c r="AB38" s="490"/>
      <c r="AN38" s="219"/>
      <c r="AO38" s="219"/>
      <c r="AP38" s="219"/>
      <c r="AQ38" s="219"/>
      <c r="AR38" s="219"/>
      <c r="AS38" s="219"/>
      <c r="AT38" s="219"/>
      <c r="AU38" s="219"/>
      <c r="AV38" s="219"/>
      <c r="AW38" s="219"/>
      <c r="AX38" s="219"/>
      <c r="AY38" s="219"/>
      <c r="AZ38" s="219"/>
      <c r="BA38" s="219"/>
      <c r="BB38" s="219"/>
      <c r="BC38" s="87"/>
    </row>
    <row r="39" spans="1:55" ht="21" customHeight="1">
      <c r="A39" s="394"/>
      <c r="B39" s="395"/>
      <c r="C39" s="395"/>
      <c r="D39" s="395"/>
      <c r="E39" s="395"/>
      <c r="F39" s="395"/>
      <c r="G39" s="395"/>
      <c r="H39" s="395"/>
      <c r="I39" s="395"/>
      <c r="J39" s="395"/>
      <c r="K39" s="395"/>
      <c r="L39" s="395"/>
      <c r="M39" s="395"/>
      <c r="N39" s="395"/>
      <c r="O39" s="395"/>
      <c r="P39" s="395"/>
      <c r="Q39" s="395"/>
      <c r="R39" s="395"/>
      <c r="S39" s="492" t="s">
        <v>315</v>
      </c>
      <c r="T39" s="492"/>
      <c r="U39" s="492"/>
      <c r="V39" s="492"/>
      <c r="W39" s="219"/>
      <c r="X39" s="219"/>
      <c r="Y39" s="219"/>
      <c r="Z39" s="219"/>
      <c r="AA39" s="219"/>
      <c r="AB39" s="490"/>
      <c r="AN39" s="219"/>
      <c r="AO39" s="219"/>
      <c r="AP39" s="219"/>
      <c r="AQ39" s="219"/>
      <c r="AR39" s="219"/>
      <c r="AS39" s="219"/>
      <c r="AT39" s="219"/>
      <c r="AU39" s="219"/>
      <c r="AV39" s="219"/>
      <c r="AW39" s="219"/>
      <c r="AX39" s="219"/>
      <c r="AY39" s="219"/>
      <c r="AZ39" s="219"/>
      <c r="BA39" s="219"/>
      <c r="BB39" s="219"/>
      <c r="BC39" s="87"/>
    </row>
    <row r="40" spans="1:55" ht="21" customHeight="1" thickBot="1">
      <c r="A40" s="236"/>
      <c r="B40" s="237"/>
      <c r="C40" s="237"/>
      <c r="D40" s="237"/>
      <c r="E40" s="237"/>
      <c r="F40" s="237"/>
      <c r="G40" s="237"/>
      <c r="H40" s="237"/>
      <c r="I40" s="237"/>
      <c r="J40" s="237"/>
      <c r="K40" s="237"/>
      <c r="L40" s="237"/>
      <c r="M40" s="237"/>
      <c r="N40" s="237"/>
      <c r="O40" s="237"/>
      <c r="P40" s="237"/>
      <c r="Q40" s="237"/>
      <c r="R40" s="237"/>
      <c r="S40" s="238"/>
      <c r="T40" s="238"/>
      <c r="U40" s="238"/>
      <c r="V40" s="238"/>
      <c r="W40" s="238"/>
      <c r="X40" s="238"/>
      <c r="Y40" s="238"/>
      <c r="Z40" s="238"/>
      <c r="AA40" s="238"/>
      <c r="AB40" s="239"/>
      <c r="AN40" s="219"/>
      <c r="AO40" s="219"/>
      <c r="AP40" s="219"/>
      <c r="AQ40" s="219"/>
      <c r="AR40" s="219"/>
      <c r="AS40" s="219"/>
      <c r="AT40" s="219"/>
      <c r="AU40" s="219"/>
      <c r="AV40" s="219"/>
      <c r="AW40" s="219"/>
      <c r="AX40" s="219"/>
      <c r="AY40" s="219"/>
      <c r="AZ40" s="219"/>
      <c r="BA40" s="219"/>
      <c r="BB40" s="219"/>
      <c r="BC40" s="87"/>
    </row>
    <row r="41" spans="1:28" ht="18.75" customHeight="1">
      <c r="A41" s="396" t="s">
        <v>167</v>
      </c>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row>
    <row r="42" spans="1:28" ht="18.75" customHeight="1">
      <c r="A42" s="393"/>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row>
    <row r="43" spans="2:28" ht="18.75" customHeight="1">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row>
    <row r="44" spans="1:28" ht="18.75" customHeight="1">
      <c r="A44" s="86" t="s">
        <v>294</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row>
    <row r="45" spans="1:28" ht="18.75" customHeigh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row>
    <row r="46" spans="1:28" ht="18.75" customHeight="1">
      <c r="A46" s="87"/>
      <c r="B46" s="87"/>
      <c r="C46" s="409" t="s">
        <v>159</v>
      </c>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95"/>
      <c r="AB46" s="95"/>
    </row>
    <row r="47" spans="1:28" ht="18.75" customHeight="1" thickBot="1">
      <c r="A47" s="96"/>
      <c r="B47" s="96"/>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97"/>
      <c r="AB47" s="97"/>
    </row>
    <row r="48" spans="1:28" ht="18.75" customHeight="1">
      <c r="A48" s="411" t="s">
        <v>155</v>
      </c>
      <c r="B48" s="412"/>
      <c r="C48" s="412"/>
      <c r="D48" s="412"/>
      <c r="E48" s="415" t="str">
        <f>IF(E11=0," ",E11)</f>
        <v> </v>
      </c>
      <c r="F48" s="396"/>
      <c r="G48" s="396"/>
      <c r="H48" s="396"/>
      <c r="I48" s="396"/>
      <c r="J48" s="396"/>
      <c r="K48" s="396"/>
      <c r="L48" s="396"/>
      <c r="M48" s="396"/>
      <c r="N48" s="396"/>
      <c r="O48" s="396"/>
      <c r="P48" s="396"/>
      <c r="Q48" s="396"/>
      <c r="R48" s="396"/>
      <c r="S48" s="396"/>
      <c r="T48" s="396"/>
      <c r="U48" s="396"/>
      <c r="V48" s="396"/>
      <c r="W48" s="396"/>
      <c r="X48" s="396"/>
      <c r="Y48" s="396"/>
      <c r="Z48" s="396"/>
      <c r="AA48" s="396"/>
      <c r="AB48" s="416"/>
    </row>
    <row r="49" spans="1:28" ht="18.75" customHeight="1">
      <c r="A49" s="413"/>
      <c r="B49" s="414"/>
      <c r="C49" s="414"/>
      <c r="D49" s="414"/>
      <c r="E49" s="417"/>
      <c r="F49" s="418"/>
      <c r="G49" s="418"/>
      <c r="H49" s="418"/>
      <c r="I49" s="418"/>
      <c r="J49" s="418"/>
      <c r="K49" s="418"/>
      <c r="L49" s="418"/>
      <c r="M49" s="418"/>
      <c r="N49" s="418"/>
      <c r="O49" s="418"/>
      <c r="P49" s="418"/>
      <c r="Q49" s="418"/>
      <c r="R49" s="418"/>
      <c r="S49" s="418"/>
      <c r="T49" s="418"/>
      <c r="U49" s="418"/>
      <c r="V49" s="418"/>
      <c r="W49" s="418"/>
      <c r="X49" s="418"/>
      <c r="Y49" s="418"/>
      <c r="Z49" s="418"/>
      <c r="AA49" s="418"/>
      <c r="AB49" s="419"/>
    </row>
    <row r="50" spans="1:28" ht="18.75" customHeight="1">
      <c r="A50" s="413" t="s">
        <v>39</v>
      </c>
      <c r="B50" s="414"/>
      <c r="C50" s="414"/>
      <c r="D50" s="414"/>
      <c r="E50" s="422" t="str">
        <f>IF(E13=0," ",E13)</f>
        <v> </v>
      </c>
      <c r="F50" s="403"/>
      <c r="G50" s="403"/>
      <c r="H50" s="403"/>
      <c r="I50" s="403"/>
      <c r="J50" s="403"/>
      <c r="K50" s="403"/>
      <c r="L50" s="403"/>
      <c r="M50" s="403"/>
      <c r="N50" s="423"/>
      <c r="O50" s="414" t="s">
        <v>292</v>
      </c>
      <c r="P50" s="414"/>
      <c r="Q50" s="414"/>
      <c r="R50" s="414"/>
      <c r="S50" s="422" t="str">
        <f>IF(S13=0," ",S13)</f>
        <v> </v>
      </c>
      <c r="T50" s="403"/>
      <c r="U50" s="403"/>
      <c r="V50" s="403"/>
      <c r="W50" s="403"/>
      <c r="X50" s="403"/>
      <c r="Y50" s="403"/>
      <c r="Z50" s="403"/>
      <c r="AA50" s="403"/>
      <c r="AB50" s="404"/>
    </row>
    <row r="51" spans="1:28" ht="18.75" customHeight="1">
      <c r="A51" s="413"/>
      <c r="B51" s="414"/>
      <c r="C51" s="414"/>
      <c r="D51" s="414"/>
      <c r="E51" s="417"/>
      <c r="F51" s="418"/>
      <c r="G51" s="418"/>
      <c r="H51" s="418"/>
      <c r="I51" s="418"/>
      <c r="J51" s="418"/>
      <c r="K51" s="418"/>
      <c r="L51" s="418"/>
      <c r="M51" s="418"/>
      <c r="N51" s="424"/>
      <c r="O51" s="414"/>
      <c r="P51" s="414"/>
      <c r="Q51" s="414"/>
      <c r="R51" s="414"/>
      <c r="S51" s="417"/>
      <c r="T51" s="418"/>
      <c r="U51" s="418"/>
      <c r="V51" s="418"/>
      <c r="W51" s="418"/>
      <c r="X51" s="418"/>
      <c r="Y51" s="418"/>
      <c r="Z51" s="418"/>
      <c r="AA51" s="418"/>
      <c r="AB51" s="419"/>
    </row>
    <row r="52" spans="1:28" ht="18.75" customHeight="1">
      <c r="A52" s="413" t="s">
        <v>157</v>
      </c>
      <c r="B52" s="414"/>
      <c r="C52" s="414"/>
      <c r="D52" s="414"/>
      <c r="E52" s="422" t="str">
        <f>IF(E15=0," ",E15)</f>
        <v> </v>
      </c>
      <c r="F52" s="403"/>
      <c r="G52" s="403"/>
      <c r="H52" s="403"/>
      <c r="I52" s="403"/>
      <c r="J52" s="403"/>
      <c r="K52" s="403"/>
      <c r="L52" s="403"/>
      <c r="M52" s="403"/>
      <c r="N52" s="423"/>
      <c r="O52" s="414" t="s">
        <v>158</v>
      </c>
      <c r="P52" s="414"/>
      <c r="Q52" s="414"/>
      <c r="R52" s="414"/>
      <c r="S52" s="428" t="str">
        <f>S15</f>
        <v>着手　　　　令和　　年　　月　　日</v>
      </c>
      <c r="T52" s="428"/>
      <c r="U52" s="428"/>
      <c r="V52" s="428"/>
      <c r="W52" s="428"/>
      <c r="X52" s="428"/>
      <c r="Y52" s="428"/>
      <c r="Z52" s="428"/>
      <c r="AA52" s="428"/>
      <c r="AB52" s="429"/>
    </row>
    <row r="53" spans="1:28" ht="18.75" customHeight="1">
      <c r="A53" s="413"/>
      <c r="B53" s="414"/>
      <c r="C53" s="414"/>
      <c r="D53" s="414"/>
      <c r="E53" s="417"/>
      <c r="F53" s="418"/>
      <c r="G53" s="418"/>
      <c r="H53" s="418"/>
      <c r="I53" s="418"/>
      <c r="J53" s="418"/>
      <c r="K53" s="418"/>
      <c r="L53" s="418"/>
      <c r="M53" s="418"/>
      <c r="N53" s="424"/>
      <c r="O53" s="414"/>
      <c r="P53" s="414"/>
      <c r="Q53" s="414"/>
      <c r="R53" s="414"/>
      <c r="S53" s="430" t="str">
        <f>S16</f>
        <v>完成　　　　令和　　年　　月　　日</v>
      </c>
      <c r="T53" s="430"/>
      <c r="U53" s="430"/>
      <c r="V53" s="430"/>
      <c r="W53" s="430"/>
      <c r="X53" s="430"/>
      <c r="Y53" s="430"/>
      <c r="Z53" s="430"/>
      <c r="AA53" s="430"/>
      <c r="AB53" s="431"/>
    </row>
    <row r="54" spans="1:28" ht="21" customHeight="1">
      <c r="A54" s="402" t="str">
        <f>A17</f>
        <v>　　下記のように、指示、承諾、協議、提出、報告　する。願いたい。</v>
      </c>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4"/>
    </row>
    <row r="55" spans="1:28" ht="21" customHeight="1">
      <c r="A55" s="420" t="str">
        <f>A18</f>
        <v>　　　　　　　　　　　　　　　　　　　　　　　　　　　　令和　　年　　月　　　日</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421"/>
    </row>
    <row r="56" spans="1:28" ht="21" customHeight="1">
      <c r="A56" s="98" t="s">
        <v>162</v>
      </c>
      <c r="B56" s="99"/>
      <c r="C56" s="99"/>
      <c r="D56" s="99"/>
      <c r="E56" s="99"/>
      <c r="F56" s="99"/>
      <c r="G56" s="99"/>
      <c r="H56" s="99"/>
      <c r="I56" s="99"/>
      <c r="J56" s="99"/>
      <c r="K56" s="99"/>
      <c r="L56" s="99"/>
      <c r="M56" s="99"/>
      <c r="N56" s="99"/>
      <c r="O56" s="99"/>
      <c r="P56" s="395" t="s">
        <v>163</v>
      </c>
      <c r="Q56" s="395"/>
      <c r="R56" s="395"/>
      <c r="S56" s="395"/>
      <c r="T56" s="393" t="str">
        <f>IF(T19=0," ",T19)</f>
        <v> </v>
      </c>
      <c r="U56" s="393"/>
      <c r="V56" s="393"/>
      <c r="W56" s="393"/>
      <c r="X56" s="393"/>
      <c r="Y56" s="393"/>
      <c r="Z56" s="393"/>
      <c r="AA56" s="393"/>
      <c r="AB56" s="421"/>
    </row>
    <row r="57" spans="1:28" ht="21" customHeight="1">
      <c r="A57" s="432" t="s">
        <v>161</v>
      </c>
      <c r="B57" s="433"/>
      <c r="C57" s="433"/>
      <c r="D57" s="433"/>
      <c r="E57" s="433"/>
      <c r="F57" s="433"/>
      <c r="G57" s="433"/>
      <c r="H57" s="433"/>
      <c r="I57" s="433"/>
      <c r="J57" s="433"/>
      <c r="K57" s="433"/>
      <c r="L57" s="433"/>
      <c r="M57" s="433"/>
      <c r="N57" s="433"/>
      <c r="O57" s="433"/>
      <c r="P57" s="433"/>
      <c r="Q57" s="433"/>
      <c r="R57" s="433"/>
      <c r="S57" s="433"/>
      <c r="T57" s="418" t="str">
        <f>IF(T20=0," ",T20)</f>
        <v> </v>
      </c>
      <c r="U57" s="418"/>
      <c r="V57" s="418"/>
      <c r="W57" s="418"/>
      <c r="X57" s="418"/>
      <c r="Y57" s="418"/>
      <c r="Z57" s="418"/>
      <c r="AA57" s="418"/>
      <c r="AB57" s="419"/>
    </row>
    <row r="58" spans="1:28" ht="21" customHeight="1">
      <c r="A58" s="425" t="str">
        <f aca="true" t="shared" si="0" ref="A58:A64">IF(A21=0," ",A21)</f>
        <v> </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7"/>
    </row>
    <row r="59" spans="1:28" ht="21" customHeight="1">
      <c r="A59" s="425" t="str">
        <f t="shared" si="0"/>
        <v> </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7"/>
    </row>
    <row r="60" spans="1:28" ht="21" customHeight="1">
      <c r="A60" s="425" t="str">
        <f t="shared" si="0"/>
        <v> </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7"/>
    </row>
    <row r="61" spans="1:28" ht="21" customHeight="1">
      <c r="A61" s="425" t="str">
        <f t="shared" si="0"/>
        <v> </v>
      </c>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7"/>
    </row>
    <row r="62" spans="1:28" ht="21" customHeight="1">
      <c r="A62" s="425" t="str">
        <f t="shared" si="0"/>
        <v> </v>
      </c>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7"/>
    </row>
    <row r="63" spans="1:28" ht="21" customHeight="1">
      <c r="A63" s="425" t="str">
        <f t="shared" si="0"/>
        <v> </v>
      </c>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7"/>
    </row>
    <row r="64" spans="1:28" ht="21" customHeight="1">
      <c r="A64" s="425" t="str">
        <f t="shared" si="0"/>
        <v> </v>
      </c>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7"/>
    </row>
    <row r="65" spans="1:28" ht="21" customHeight="1">
      <c r="A65" s="230"/>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2"/>
    </row>
    <row r="66" spans="1:28" ht="21" customHeight="1">
      <c r="A66" s="230"/>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2"/>
    </row>
    <row r="67" spans="1:28" ht="21" customHeight="1">
      <c r="A67" s="425"/>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7"/>
    </row>
    <row r="68" spans="1:28" ht="21" customHeight="1">
      <c r="A68" s="425"/>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7"/>
    </row>
    <row r="69" spans="1:28" ht="21" customHeight="1">
      <c r="A69" s="425"/>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7"/>
    </row>
    <row r="70" spans="1:28" ht="21" customHeight="1">
      <c r="A70" s="425" t="str">
        <f>IF(A30=0," ",A30)</f>
        <v> </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7"/>
    </row>
    <row r="71" spans="1:28" ht="21" customHeight="1">
      <c r="A71" s="425" t="str">
        <f>IF(A31=0," ",A31)</f>
        <v> </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7"/>
    </row>
    <row r="72" spans="1:28" ht="21" customHeight="1">
      <c r="A72" s="425" t="str">
        <f>IF(A32=0," ",A32)</f>
        <v> </v>
      </c>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7"/>
    </row>
    <row r="73" spans="1:28" ht="21" customHeight="1">
      <c r="A73" s="402" t="s">
        <v>164</v>
      </c>
      <c r="B73" s="403"/>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4"/>
    </row>
    <row r="74" spans="1:28" ht="21" customHeight="1">
      <c r="A74" s="394" t="s">
        <v>310</v>
      </c>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405"/>
    </row>
    <row r="75" spans="1:28" ht="21" customHeight="1">
      <c r="A75" s="394"/>
      <c r="B75" s="395"/>
      <c r="C75" s="395"/>
      <c r="D75" s="395"/>
      <c r="E75" s="395"/>
      <c r="F75" s="395"/>
      <c r="G75" s="395"/>
      <c r="H75" s="395"/>
      <c r="I75" s="395"/>
      <c r="J75" s="395"/>
      <c r="K75" s="395"/>
      <c r="L75" s="395"/>
      <c r="M75" s="395"/>
      <c r="N75" s="395"/>
      <c r="O75" s="395"/>
      <c r="P75" s="395"/>
      <c r="Q75" s="395"/>
      <c r="R75" s="395"/>
      <c r="S75" s="393" t="s">
        <v>113</v>
      </c>
      <c r="T75" s="393"/>
      <c r="U75" s="393"/>
      <c r="V75" s="395"/>
      <c r="W75" s="395"/>
      <c r="X75" s="395"/>
      <c r="Y75" s="395"/>
      <c r="Z75" s="395"/>
      <c r="AA75" s="395"/>
      <c r="AB75" s="405"/>
    </row>
    <row r="76" spans="1:28" ht="21" customHeight="1">
      <c r="A76" s="394"/>
      <c r="B76" s="395"/>
      <c r="C76" s="395"/>
      <c r="D76" s="395"/>
      <c r="E76" s="395"/>
      <c r="F76" s="395"/>
      <c r="G76" s="395"/>
      <c r="H76" s="395"/>
      <c r="I76" s="395"/>
      <c r="J76" s="395"/>
      <c r="K76" s="395"/>
      <c r="L76" s="395"/>
      <c r="M76" s="395"/>
      <c r="N76" s="395"/>
      <c r="O76" s="395" t="s">
        <v>293</v>
      </c>
      <c r="P76" s="395"/>
      <c r="Q76" s="395"/>
      <c r="R76" s="395"/>
      <c r="S76" s="393" t="s">
        <v>114</v>
      </c>
      <c r="T76" s="393"/>
      <c r="U76" s="393"/>
      <c r="V76" s="397"/>
      <c r="W76" s="397"/>
      <c r="X76" s="397"/>
      <c r="Y76" s="397"/>
      <c r="Z76" s="397"/>
      <c r="AA76" s="397"/>
      <c r="AB76" s="398"/>
    </row>
    <row r="77" spans="1:28" ht="21" customHeight="1">
      <c r="A77" s="222"/>
      <c r="B77" s="221"/>
      <c r="C77" s="221"/>
      <c r="D77" s="221"/>
      <c r="E77" s="221"/>
      <c r="F77" s="221"/>
      <c r="G77" s="221"/>
      <c r="H77" s="221"/>
      <c r="I77" s="221"/>
      <c r="J77" s="221"/>
      <c r="K77" s="221"/>
      <c r="L77" s="221"/>
      <c r="M77" s="221"/>
      <c r="N77" s="221"/>
      <c r="O77" s="221"/>
      <c r="P77" s="221"/>
      <c r="Q77" s="221"/>
      <c r="R77" s="221"/>
      <c r="S77" s="393" t="s">
        <v>115</v>
      </c>
      <c r="T77" s="393"/>
      <c r="U77" s="393"/>
      <c r="V77" s="224"/>
      <c r="W77" s="224"/>
      <c r="X77" s="224"/>
      <c r="Y77" s="224"/>
      <c r="Z77" s="224"/>
      <c r="AA77" s="224"/>
      <c r="AB77" s="225"/>
    </row>
    <row r="78" spans="1:28" ht="21" customHeight="1">
      <c r="A78" s="222"/>
      <c r="B78" s="221"/>
      <c r="C78" s="221"/>
      <c r="D78" s="221"/>
      <c r="E78" s="221"/>
      <c r="F78" s="221"/>
      <c r="G78" s="221"/>
      <c r="H78" s="221"/>
      <c r="I78" s="221"/>
      <c r="J78" s="221"/>
      <c r="K78" s="221"/>
      <c r="L78" s="221"/>
      <c r="M78" s="221"/>
      <c r="N78" s="221"/>
      <c r="O78" s="221"/>
      <c r="P78" s="221"/>
      <c r="Q78" s="221"/>
      <c r="R78" s="221"/>
      <c r="S78" s="346" t="s">
        <v>311</v>
      </c>
      <c r="T78" s="346"/>
      <c r="U78" s="346"/>
      <c r="V78" s="346"/>
      <c r="W78" s="219"/>
      <c r="X78" s="219"/>
      <c r="Y78" s="219"/>
      <c r="Z78" s="219"/>
      <c r="AA78" s="219"/>
      <c r="AB78" s="490"/>
    </row>
    <row r="79" spans="1:28" ht="21" customHeight="1">
      <c r="A79" s="394"/>
      <c r="B79" s="395"/>
      <c r="C79" s="395"/>
      <c r="D79" s="395"/>
      <c r="E79" s="395"/>
      <c r="F79" s="395"/>
      <c r="G79" s="395"/>
      <c r="H79" s="395"/>
      <c r="I79" s="395"/>
      <c r="J79" s="395"/>
      <c r="K79" s="395"/>
      <c r="L79" s="395"/>
      <c r="M79" s="395"/>
      <c r="N79" s="395"/>
      <c r="O79" s="395"/>
      <c r="P79" s="395"/>
      <c r="Q79" s="395"/>
      <c r="R79" s="395"/>
      <c r="S79" s="492" t="s">
        <v>315</v>
      </c>
      <c r="T79" s="492"/>
      <c r="U79" s="492"/>
      <c r="V79" s="492"/>
      <c r="W79" s="219"/>
      <c r="X79" s="219"/>
      <c r="Y79" s="219"/>
      <c r="Z79" s="219"/>
      <c r="AA79" s="219"/>
      <c r="AB79" s="490"/>
    </row>
    <row r="80" spans="1:28" ht="21" customHeight="1" thickBot="1">
      <c r="A80" s="236"/>
      <c r="B80" s="237"/>
      <c r="C80" s="237"/>
      <c r="D80" s="237"/>
      <c r="E80" s="237"/>
      <c r="F80" s="237"/>
      <c r="G80" s="237"/>
      <c r="H80" s="237"/>
      <c r="I80" s="237"/>
      <c r="J80" s="237"/>
      <c r="K80" s="237"/>
      <c r="L80" s="237"/>
      <c r="M80" s="237"/>
      <c r="N80" s="237"/>
      <c r="O80" s="237"/>
      <c r="P80" s="237"/>
      <c r="Q80" s="237"/>
      <c r="R80" s="237"/>
      <c r="S80" s="238"/>
      <c r="T80" s="238"/>
      <c r="U80" s="238"/>
      <c r="V80" s="238"/>
      <c r="W80" s="238"/>
      <c r="X80" s="238"/>
      <c r="Y80" s="238"/>
      <c r="Z80" s="238"/>
      <c r="AA80" s="238"/>
      <c r="AB80" s="239"/>
    </row>
    <row r="81" spans="1:28" ht="18.75" customHeight="1">
      <c r="A81" s="396" t="s">
        <v>167</v>
      </c>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row>
    <row r="82" spans="1:28" ht="18.75" customHeight="1">
      <c r="A82" s="393"/>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row>
    <row r="83" spans="1:28" ht="18.75" customHeight="1">
      <c r="A83" s="86" t="s">
        <v>295</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row>
    <row r="84" spans="1:28" ht="18.7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row>
    <row r="85" spans="2:28" ht="18.75" customHeight="1">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row>
    <row r="86" spans="1:28" ht="18.7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row>
    <row r="87" spans="1:28" ht="18.75" customHeight="1">
      <c r="A87" s="87"/>
      <c r="B87" s="87"/>
      <c r="C87" s="409" t="s">
        <v>159</v>
      </c>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95"/>
      <c r="AB87" s="95"/>
    </row>
    <row r="88" spans="1:28" ht="18.75" customHeight="1" thickBot="1">
      <c r="A88" s="96"/>
      <c r="B88" s="96"/>
      <c r="C88" s="410"/>
      <c r="D88" s="410"/>
      <c r="E88" s="410"/>
      <c r="F88" s="410"/>
      <c r="G88" s="410"/>
      <c r="H88" s="410"/>
      <c r="I88" s="410"/>
      <c r="J88" s="410"/>
      <c r="K88" s="410"/>
      <c r="L88" s="410"/>
      <c r="M88" s="410"/>
      <c r="N88" s="410"/>
      <c r="O88" s="410"/>
      <c r="P88" s="410"/>
      <c r="Q88" s="410"/>
      <c r="R88" s="410"/>
      <c r="S88" s="410"/>
      <c r="T88" s="410"/>
      <c r="U88" s="410"/>
      <c r="V88" s="410"/>
      <c r="W88" s="410"/>
      <c r="X88" s="410"/>
      <c r="Y88" s="410"/>
      <c r="Z88" s="410"/>
      <c r="AA88" s="97"/>
      <c r="AB88" s="97"/>
    </row>
    <row r="89" spans="1:28" ht="18.75" customHeight="1">
      <c r="A89" s="411" t="s">
        <v>155</v>
      </c>
      <c r="B89" s="412"/>
      <c r="C89" s="412"/>
      <c r="D89" s="412"/>
      <c r="E89" s="415" t="str">
        <f>E48</f>
        <v> </v>
      </c>
      <c r="F89" s="396"/>
      <c r="G89" s="396"/>
      <c r="H89" s="396"/>
      <c r="I89" s="396"/>
      <c r="J89" s="396"/>
      <c r="K89" s="396"/>
      <c r="L89" s="396"/>
      <c r="M89" s="396"/>
      <c r="N89" s="396"/>
      <c r="O89" s="396"/>
      <c r="P89" s="396"/>
      <c r="Q89" s="396"/>
      <c r="R89" s="396"/>
      <c r="S89" s="396"/>
      <c r="T89" s="396"/>
      <c r="U89" s="396"/>
      <c r="V89" s="396"/>
      <c r="W89" s="396"/>
      <c r="X89" s="396"/>
      <c r="Y89" s="396"/>
      <c r="Z89" s="396"/>
      <c r="AA89" s="396"/>
      <c r="AB89" s="416"/>
    </row>
    <row r="90" spans="1:28" ht="18.75" customHeight="1">
      <c r="A90" s="413"/>
      <c r="B90" s="414"/>
      <c r="C90" s="414"/>
      <c r="D90" s="414"/>
      <c r="E90" s="417"/>
      <c r="F90" s="418"/>
      <c r="G90" s="418"/>
      <c r="H90" s="418"/>
      <c r="I90" s="418"/>
      <c r="J90" s="418"/>
      <c r="K90" s="418"/>
      <c r="L90" s="418"/>
      <c r="M90" s="418"/>
      <c r="N90" s="418"/>
      <c r="O90" s="418"/>
      <c r="P90" s="418"/>
      <c r="Q90" s="418"/>
      <c r="R90" s="418"/>
      <c r="S90" s="418"/>
      <c r="T90" s="418"/>
      <c r="U90" s="418"/>
      <c r="V90" s="418"/>
      <c r="W90" s="418"/>
      <c r="X90" s="418"/>
      <c r="Y90" s="418"/>
      <c r="Z90" s="418"/>
      <c r="AA90" s="418"/>
      <c r="AB90" s="419"/>
    </row>
    <row r="91" spans="1:28" ht="18.75" customHeight="1">
      <c r="A91" s="413" t="s">
        <v>39</v>
      </c>
      <c r="B91" s="414"/>
      <c r="C91" s="414"/>
      <c r="D91" s="414"/>
      <c r="E91" s="422" t="str">
        <f>E50</f>
        <v> </v>
      </c>
      <c r="F91" s="403"/>
      <c r="G91" s="403"/>
      <c r="H91" s="403"/>
      <c r="I91" s="403"/>
      <c r="J91" s="403"/>
      <c r="K91" s="403"/>
      <c r="L91" s="403"/>
      <c r="M91" s="403"/>
      <c r="N91" s="423"/>
      <c r="O91" s="414" t="s">
        <v>292</v>
      </c>
      <c r="P91" s="414"/>
      <c r="Q91" s="414"/>
      <c r="R91" s="414"/>
      <c r="S91" s="422" t="str">
        <f>S50</f>
        <v> </v>
      </c>
      <c r="T91" s="403"/>
      <c r="U91" s="403"/>
      <c r="V91" s="403"/>
      <c r="W91" s="403"/>
      <c r="X91" s="403"/>
      <c r="Y91" s="403"/>
      <c r="Z91" s="403"/>
      <c r="AA91" s="403"/>
      <c r="AB91" s="404"/>
    </row>
    <row r="92" spans="1:28" ht="18.75" customHeight="1">
      <c r="A92" s="413"/>
      <c r="B92" s="414"/>
      <c r="C92" s="414"/>
      <c r="D92" s="414"/>
      <c r="E92" s="417"/>
      <c r="F92" s="418"/>
      <c r="G92" s="418"/>
      <c r="H92" s="418"/>
      <c r="I92" s="418"/>
      <c r="J92" s="418"/>
      <c r="K92" s="418"/>
      <c r="L92" s="418"/>
      <c r="M92" s="418"/>
      <c r="N92" s="424"/>
      <c r="O92" s="414"/>
      <c r="P92" s="414"/>
      <c r="Q92" s="414"/>
      <c r="R92" s="414"/>
      <c r="S92" s="417"/>
      <c r="T92" s="418"/>
      <c r="U92" s="418"/>
      <c r="V92" s="418"/>
      <c r="W92" s="418"/>
      <c r="X92" s="418"/>
      <c r="Y92" s="418"/>
      <c r="Z92" s="418"/>
      <c r="AA92" s="418"/>
      <c r="AB92" s="419"/>
    </row>
    <row r="93" spans="1:28" ht="18.75" customHeight="1">
      <c r="A93" s="413" t="s">
        <v>157</v>
      </c>
      <c r="B93" s="414"/>
      <c r="C93" s="414"/>
      <c r="D93" s="414"/>
      <c r="E93" s="422" t="str">
        <f>E52</f>
        <v> </v>
      </c>
      <c r="F93" s="403"/>
      <c r="G93" s="403"/>
      <c r="H93" s="403"/>
      <c r="I93" s="403"/>
      <c r="J93" s="403"/>
      <c r="K93" s="403"/>
      <c r="L93" s="403"/>
      <c r="M93" s="403"/>
      <c r="N93" s="423"/>
      <c r="O93" s="414" t="s">
        <v>158</v>
      </c>
      <c r="P93" s="414"/>
      <c r="Q93" s="414"/>
      <c r="R93" s="414"/>
      <c r="S93" s="428" t="str">
        <f>S52</f>
        <v>着手　　　　令和　　年　　月　　日</v>
      </c>
      <c r="T93" s="428"/>
      <c r="U93" s="428"/>
      <c r="V93" s="428"/>
      <c r="W93" s="428"/>
      <c r="X93" s="428"/>
      <c r="Y93" s="428"/>
      <c r="Z93" s="428"/>
      <c r="AA93" s="428"/>
      <c r="AB93" s="429"/>
    </row>
    <row r="94" spans="1:28" ht="18.75" customHeight="1">
      <c r="A94" s="413"/>
      <c r="B94" s="414"/>
      <c r="C94" s="414"/>
      <c r="D94" s="414"/>
      <c r="E94" s="417"/>
      <c r="F94" s="418"/>
      <c r="G94" s="418"/>
      <c r="H94" s="418"/>
      <c r="I94" s="418"/>
      <c r="J94" s="418"/>
      <c r="K94" s="418"/>
      <c r="L94" s="418"/>
      <c r="M94" s="418"/>
      <c r="N94" s="424"/>
      <c r="O94" s="414"/>
      <c r="P94" s="414"/>
      <c r="Q94" s="414"/>
      <c r="R94" s="414"/>
      <c r="S94" s="430" t="str">
        <f>S53</f>
        <v>完成　　　　令和　　年　　月　　日</v>
      </c>
      <c r="T94" s="430"/>
      <c r="U94" s="430"/>
      <c r="V94" s="430"/>
      <c r="W94" s="430"/>
      <c r="X94" s="430"/>
      <c r="Y94" s="430"/>
      <c r="Z94" s="430"/>
      <c r="AA94" s="430"/>
      <c r="AB94" s="431"/>
    </row>
    <row r="95" spans="1:28" ht="21" customHeight="1">
      <c r="A95" s="402" t="str">
        <f>A54</f>
        <v>　　下記のように、指示、承諾、協議、提出、報告　する。願いたい。</v>
      </c>
      <c r="B95" s="403"/>
      <c r="C95" s="403"/>
      <c r="D95" s="403"/>
      <c r="E95" s="403"/>
      <c r="F95" s="403"/>
      <c r="G95" s="403"/>
      <c r="H95" s="403"/>
      <c r="I95" s="403"/>
      <c r="J95" s="403"/>
      <c r="K95" s="403"/>
      <c r="L95" s="403"/>
      <c r="M95" s="403"/>
      <c r="N95" s="403"/>
      <c r="O95" s="403"/>
      <c r="P95" s="403"/>
      <c r="Q95" s="403"/>
      <c r="R95" s="403"/>
      <c r="S95" s="403"/>
      <c r="T95" s="403"/>
      <c r="U95" s="403"/>
      <c r="V95" s="403"/>
      <c r="W95" s="403"/>
      <c r="X95" s="403"/>
      <c r="Y95" s="403"/>
      <c r="Z95" s="403"/>
      <c r="AA95" s="403"/>
      <c r="AB95" s="404"/>
    </row>
    <row r="96" spans="1:28" ht="21" customHeight="1">
      <c r="A96" s="420" t="str">
        <f>A55</f>
        <v>　　　　　　　　　　　　　　　　　　　　　　　　　　　　令和　　年　　月　　　日</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421"/>
    </row>
    <row r="97" spans="1:28" ht="21" customHeight="1">
      <c r="A97" s="98" t="s">
        <v>162</v>
      </c>
      <c r="B97" s="99"/>
      <c r="C97" s="99"/>
      <c r="D97" s="99"/>
      <c r="E97" s="99"/>
      <c r="F97" s="99"/>
      <c r="G97" s="99"/>
      <c r="H97" s="99"/>
      <c r="I97" s="99"/>
      <c r="J97" s="99"/>
      <c r="K97" s="99"/>
      <c r="L97" s="99"/>
      <c r="M97" s="99"/>
      <c r="N97" s="99"/>
      <c r="O97" s="99"/>
      <c r="P97" s="395" t="s">
        <v>163</v>
      </c>
      <c r="Q97" s="395"/>
      <c r="R97" s="395"/>
      <c r="S97" s="395"/>
      <c r="T97" s="393" t="str">
        <f>T56</f>
        <v> </v>
      </c>
      <c r="U97" s="393"/>
      <c r="V97" s="393"/>
      <c r="W97" s="393"/>
      <c r="X97" s="393"/>
      <c r="Y97" s="393"/>
      <c r="Z97" s="393"/>
      <c r="AA97" s="393"/>
      <c r="AB97" s="421"/>
    </row>
    <row r="98" spans="1:28" ht="21" customHeight="1">
      <c r="A98" s="432" t="s">
        <v>161</v>
      </c>
      <c r="B98" s="433"/>
      <c r="C98" s="433"/>
      <c r="D98" s="433"/>
      <c r="E98" s="433"/>
      <c r="F98" s="433"/>
      <c r="G98" s="433"/>
      <c r="H98" s="433"/>
      <c r="I98" s="433"/>
      <c r="J98" s="433"/>
      <c r="K98" s="433"/>
      <c r="L98" s="433"/>
      <c r="M98" s="433"/>
      <c r="N98" s="433"/>
      <c r="O98" s="433"/>
      <c r="P98" s="433"/>
      <c r="Q98" s="433"/>
      <c r="R98" s="433"/>
      <c r="S98" s="433"/>
      <c r="T98" s="418" t="str">
        <f>T57</f>
        <v> </v>
      </c>
      <c r="U98" s="418"/>
      <c r="V98" s="418"/>
      <c r="W98" s="418"/>
      <c r="X98" s="418"/>
      <c r="Y98" s="418"/>
      <c r="Z98" s="418"/>
      <c r="AA98" s="418"/>
      <c r="AB98" s="419"/>
    </row>
    <row r="99" spans="1:28" ht="21" customHeight="1">
      <c r="A99" s="425" t="str">
        <f aca="true" t="shared" si="1" ref="A99:A105">A58</f>
        <v> </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7"/>
    </row>
    <row r="100" spans="1:28" ht="21" customHeight="1">
      <c r="A100" s="406" t="str">
        <f t="shared" si="1"/>
        <v> </v>
      </c>
      <c r="B100" s="407"/>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8"/>
    </row>
    <row r="101" spans="1:28" ht="21" customHeight="1">
      <c r="A101" s="406" t="str">
        <f t="shared" si="1"/>
        <v> </v>
      </c>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8"/>
    </row>
    <row r="102" spans="1:28" ht="21" customHeight="1">
      <c r="A102" s="406" t="str">
        <f t="shared" si="1"/>
        <v> </v>
      </c>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8"/>
    </row>
    <row r="103" spans="1:28" ht="21" customHeight="1">
      <c r="A103" s="406" t="str">
        <f t="shared" si="1"/>
        <v> </v>
      </c>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8"/>
    </row>
    <row r="104" spans="1:28" ht="21" customHeight="1">
      <c r="A104" s="406" t="str">
        <f t="shared" si="1"/>
        <v> </v>
      </c>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8"/>
    </row>
    <row r="105" spans="1:28" ht="21" customHeight="1">
      <c r="A105" s="406" t="str">
        <f t="shared" si="1"/>
        <v> </v>
      </c>
      <c r="B105" s="407"/>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8"/>
    </row>
    <row r="106" spans="1:28" ht="21" customHeight="1">
      <c r="A106" s="227"/>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9"/>
    </row>
    <row r="107" spans="1:28" ht="21" customHeight="1">
      <c r="A107" s="227"/>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9"/>
    </row>
    <row r="108" spans="1:28" ht="21" customHeight="1">
      <c r="A108" s="406"/>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8"/>
    </row>
    <row r="109" spans="1:28" ht="21" customHeight="1">
      <c r="A109" s="406"/>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8"/>
    </row>
    <row r="110" spans="1:28" ht="21" customHeight="1">
      <c r="A110" s="406" t="str">
        <f>A70</f>
        <v> </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8"/>
    </row>
    <row r="111" spans="1:28" ht="21" customHeight="1">
      <c r="A111" s="406" t="str">
        <f>A71</f>
        <v> </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8"/>
    </row>
    <row r="112" spans="1:28" ht="21" customHeight="1">
      <c r="A112" s="399" t="str">
        <f>A72</f>
        <v> </v>
      </c>
      <c r="B112" s="400"/>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1"/>
    </row>
    <row r="113" spans="1:28" ht="21" customHeight="1">
      <c r="A113" s="402" t="s">
        <v>164</v>
      </c>
      <c r="B113" s="403"/>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4"/>
    </row>
    <row r="114" spans="1:28" ht="21" customHeight="1">
      <c r="A114" s="394" t="s">
        <v>310</v>
      </c>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405"/>
    </row>
    <row r="115" spans="1:28" ht="21" customHeight="1">
      <c r="A115" s="394"/>
      <c r="B115" s="395"/>
      <c r="C115" s="395"/>
      <c r="D115" s="395"/>
      <c r="E115" s="395"/>
      <c r="F115" s="395"/>
      <c r="G115" s="395"/>
      <c r="H115" s="395"/>
      <c r="I115" s="395"/>
      <c r="J115" s="395"/>
      <c r="K115" s="395"/>
      <c r="L115" s="395"/>
      <c r="M115" s="395"/>
      <c r="N115" s="395"/>
      <c r="O115" s="395"/>
      <c r="P115" s="395"/>
      <c r="Q115" s="395"/>
      <c r="R115" s="395"/>
      <c r="S115" s="393" t="s">
        <v>113</v>
      </c>
      <c r="T115" s="393"/>
      <c r="U115" s="393"/>
      <c r="V115" s="395"/>
      <c r="W115" s="395"/>
      <c r="X115" s="395"/>
      <c r="Y115" s="395"/>
      <c r="Z115" s="395"/>
      <c r="AA115" s="395"/>
      <c r="AB115" s="405"/>
    </row>
    <row r="116" spans="1:28" ht="21" customHeight="1">
      <c r="A116" s="394"/>
      <c r="B116" s="395"/>
      <c r="C116" s="395"/>
      <c r="D116" s="395"/>
      <c r="E116" s="395"/>
      <c r="F116" s="395"/>
      <c r="G116" s="395"/>
      <c r="H116" s="395"/>
      <c r="I116" s="395"/>
      <c r="J116" s="395"/>
      <c r="K116" s="395"/>
      <c r="L116" s="395"/>
      <c r="M116" s="395"/>
      <c r="N116" s="395"/>
      <c r="O116" s="395" t="s">
        <v>293</v>
      </c>
      <c r="P116" s="395"/>
      <c r="Q116" s="395"/>
      <c r="R116" s="395"/>
      <c r="S116" s="393" t="s">
        <v>114</v>
      </c>
      <c r="T116" s="393"/>
      <c r="U116" s="393"/>
      <c r="V116" s="397"/>
      <c r="W116" s="397"/>
      <c r="X116" s="397"/>
      <c r="Y116" s="397"/>
      <c r="Z116" s="397"/>
      <c r="AA116" s="397"/>
      <c r="AB116" s="398"/>
    </row>
    <row r="117" spans="1:28" ht="21" customHeight="1">
      <c r="A117" s="222"/>
      <c r="B117" s="221"/>
      <c r="C117" s="221"/>
      <c r="D117" s="221"/>
      <c r="E117" s="221"/>
      <c r="F117" s="221"/>
      <c r="G117" s="221"/>
      <c r="H117" s="221"/>
      <c r="I117" s="221"/>
      <c r="J117" s="221"/>
      <c r="K117" s="221"/>
      <c r="L117" s="221"/>
      <c r="M117" s="221"/>
      <c r="N117" s="221"/>
      <c r="O117" s="221"/>
      <c r="P117" s="221"/>
      <c r="Q117" s="221"/>
      <c r="R117" s="221"/>
      <c r="S117" s="393" t="s">
        <v>115</v>
      </c>
      <c r="T117" s="393"/>
      <c r="U117" s="393"/>
      <c r="V117" s="224"/>
      <c r="W117" s="224"/>
      <c r="X117" s="224"/>
      <c r="Y117" s="224"/>
      <c r="Z117" s="224"/>
      <c r="AA117" s="224"/>
      <c r="AB117" s="225"/>
    </row>
    <row r="118" spans="1:28" ht="21" customHeight="1">
      <c r="A118" s="222"/>
      <c r="B118" s="221"/>
      <c r="C118" s="221"/>
      <c r="D118" s="221"/>
      <c r="E118" s="221"/>
      <c r="F118" s="221"/>
      <c r="G118" s="221"/>
      <c r="H118" s="221"/>
      <c r="I118" s="221"/>
      <c r="J118" s="221"/>
      <c r="K118" s="221"/>
      <c r="L118" s="221"/>
      <c r="M118" s="221"/>
      <c r="N118" s="221"/>
      <c r="O118" s="221"/>
      <c r="P118" s="221"/>
      <c r="Q118" s="221"/>
      <c r="R118" s="221"/>
      <c r="S118" s="346" t="s">
        <v>311</v>
      </c>
      <c r="T118" s="346"/>
      <c r="U118" s="346"/>
      <c r="V118" s="346"/>
      <c r="W118" s="219"/>
      <c r="X118" s="219"/>
      <c r="Y118" s="219"/>
      <c r="Z118" s="219"/>
      <c r="AA118" s="219"/>
      <c r="AB118" s="490"/>
    </row>
    <row r="119" spans="1:28" ht="21" customHeight="1">
      <c r="A119" s="394"/>
      <c r="B119" s="395"/>
      <c r="C119" s="395"/>
      <c r="D119" s="395"/>
      <c r="E119" s="395"/>
      <c r="F119" s="395"/>
      <c r="G119" s="395"/>
      <c r="H119" s="395"/>
      <c r="I119" s="395"/>
      <c r="J119" s="395"/>
      <c r="K119" s="395"/>
      <c r="L119" s="395"/>
      <c r="M119" s="395"/>
      <c r="N119" s="395"/>
      <c r="O119" s="395"/>
      <c r="P119" s="395"/>
      <c r="Q119" s="395"/>
      <c r="R119" s="395"/>
      <c r="S119" s="492" t="s">
        <v>315</v>
      </c>
      <c r="T119" s="492"/>
      <c r="U119" s="492"/>
      <c r="V119" s="492"/>
      <c r="W119" s="219"/>
      <c r="X119" s="219"/>
      <c r="Y119" s="219"/>
      <c r="Z119" s="219"/>
      <c r="AA119" s="219"/>
      <c r="AB119" s="490"/>
    </row>
    <row r="120" spans="1:28" ht="21" customHeight="1" thickBot="1">
      <c r="A120" s="236"/>
      <c r="B120" s="237"/>
      <c r="C120" s="237"/>
      <c r="D120" s="237"/>
      <c r="E120" s="237"/>
      <c r="F120" s="237"/>
      <c r="G120" s="237"/>
      <c r="H120" s="237"/>
      <c r="I120" s="237"/>
      <c r="J120" s="237"/>
      <c r="K120" s="237"/>
      <c r="L120" s="237"/>
      <c r="M120" s="237"/>
      <c r="N120" s="237"/>
      <c r="O120" s="237"/>
      <c r="P120" s="237"/>
      <c r="Q120" s="237"/>
      <c r="R120" s="237"/>
      <c r="S120" s="238"/>
      <c r="T120" s="238"/>
      <c r="U120" s="238"/>
      <c r="V120" s="238"/>
      <c r="W120" s="238"/>
      <c r="X120" s="238"/>
      <c r="Y120" s="238"/>
      <c r="Z120" s="238"/>
      <c r="AA120" s="238"/>
      <c r="AB120" s="239"/>
    </row>
    <row r="121" spans="1:28" ht="18.75" customHeight="1">
      <c r="A121" s="396" t="s">
        <v>167</v>
      </c>
      <c r="B121" s="396"/>
      <c r="C121" s="396"/>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row>
    <row r="122" spans="1:28" ht="18.75" customHeight="1">
      <c r="A122" s="393"/>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row>
  </sheetData>
  <sheetProtection/>
  <mergeCells count="143">
    <mergeCell ref="S39:V39"/>
    <mergeCell ref="S79:V79"/>
    <mergeCell ref="S119:V119"/>
    <mergeCell ref="S38:V38"/>
    <mergeCell ref="S78:V78"/>
    <mergeCell ref="S118:V118"/>
    <mergeCell ref="T98:AB98"/>
    <mergeCell ref="A95:AB95"/>
    <mergeCell ref="A79:R79"/>
    <mergeCell ref="A100:AB100"/>
    <mergeCell ref="A54:AB54"/>
    <mergeCell ref="A55:AB55"/>
    <mergeCell ref="P56:S56"/>
    <mergeCell ref="P97:S97"/>
    <mergeCell ref="T97:AB97"/>
    <mergeCell ref="S77:U77"/>
    <mergeCell ref="A98:S98"/>
    <mergeCell ref="A50:D51"/>
    <mergeCell ref="E50:N51"/>
    <mergeCell ref="O50:R51"/>
    <mergeCell ref="S50:AB51"/>
    <mergeCell ref="A52:D53"/>
    <mergeCell ref="S52:AB52"/>
    <mergeCell ref="S53:AB53"/>
    <mergeCell ref="E52:N53"/>
    <mergeCell ref="O52:R53"/>
    <mergeCell ref="A24:AB24"/>
    <mergeCell ref="C46:Z47"/>
    <mergeCell ref="A27:AB27"/>
    <mergeCell ref="A26:AB26"/>
    <mergeCell ref="A25:AB25"/>
    <mergeCell ref="O36:R36"/>
    <mergeCell ref="A36:N36"/>
    <mergeCell ref="A33:AB33"/>
    <mergeCell ref="A34:AB34"/>
    <mergeCell ref="A35:R35"/>
    <mergeCell ref="A21:AB21"/>
    <mergeCell ref="O2:Q2"/>
    <mergeCell ref="R2:T2"/>
    <mergeCell ref="X2:Y5"/>
    <mergeCell ref="X6:Y7"/>
    <mergeCell ref="S13:AB14"/>
    <mergeCell ref="Z2:AB5"/>
    <mergeCell ref="Z6:AB7"/>
    <mergeCell ref="E11:AB12"/>
    <mergeCell ref="U2:W2"/>
    <mergeCell ref="C9:Z10"/>
    <mergeCell ref="E13:N14"/>
    <mergeCell ref="A11:D12"/>
    <mergeCell ref="A13:D14"/>
    <mergeCell ref="K2:K7"/>
    <mergeCell ref="L2:N2"/>
    <mergeCell ref="O13:R14"/>
    <mergeCell ref="S15:AB15"/>
    <mergeCell ref="S16:AB16"/>
    <mergeCell ref="T20:AB20"/>
    <mergeCell ref="A20:S20"/>
    <mergeCell ref="P19:S19"/>
    <mergeCell ref="A17:AB17"/>
    <mergeCell ref="A18:AB18"/>
    <mergeCell ref="T19:AB19"/>
    <mergeCell ref="S35:U35"/>
    <mergeCell ref="V35:AB35"/>
    <mergeCell ref="A32:AB32"/>
    <mergeCell ref="A31:AB31"/>
    <mergeCell ref="A30:AB30"/>
    <mergeCell ref="A15:D16"/>
    <mergeCell ref="O15:R16"/>
    <mergeCell ref="E15:N16"/>
    <mergeCell ref="A23:AB23"/>
    <mergeCell ref="A22:AB22"/>
    <mergeCell ref="S36:U36"/>
    <mergeCell ref="V36:AB36"/>
    <mergeCell ref="A41:AB41"/>
    <mergeCell ref="E48:AB49"/>
    <mergeCell ref="A42:AB42"/>
    <mergeCell ref="A48:D49"/>
    <mergeCell ref="A39:R39"/>
    <mergeCell ref="S37:U37"/>
    <mergeCell ref="A59:AB59"/>
    <mergeCell ref="A60:AB60"/>
    <mergeCell ref="A61:AB61"/>
    <mergeCell ref="A62:AB62"/>
    <mergeCell ref="T56:AB56"/>
    <mergeCell ref="A57:S57"/>
    <mergeCell ref="T57:AB57"/>
    <mergeCell ref="A58:AB58"/>
    <mergeCell ref="A69:AB69"/>
    <mergeCell ref="A70:AB70"/>
    <mergeCell ref="A63:AB63"/>
    <mergeCell ref="A64:AB64"/>
    <mergeCell ref="A67:AB67"/>
    <mergeCell ref="A68:AB68"/>
    <mergeCell ref="A71:AB71"/>
    <mergeCell ref="A72:AB72"/>
    <mergeCell ref="A73:AB73"/>
    <mergeCell ref="A93:D94"/>
    <mergeCell ref="E93:N94"/>
    <mergeCell ref="O93:R94"/>
    <mergeCell ref="S93:AB93"/>
    <mergeCell ref="S94:AB94"/>
    <mergeCell ref="A74:AB74"/>
    <mergeCell ref="A91:D92"/>
    <mergeCell ref="A101:AB101"/>
    <mergeCell ref="A102:AB102"/>
    <mergeCell ref="A75:R75"/>
    <mergeCell ref="S75:U75"/>
    <mergeCell ref="V75:AB75"/>
    <mergeCell ref="A76:N76"/>
    <mergeCell ref="O76:R76"/>
    <mergeCell ref="S76:U76"/>
    <mergeCell ref="V76:AB76"/>
    <mergeCell ref="A99:AB99"/>
    <mergeCell ref="A82:AB82"/>
    <mergeCell ref="C87:Z88"/>
    <mergeCell ref="A89:D90"/>
    <mergeCell ref="E89:AB90"/>
    <mergeCell ref="A96:AB96"/>
    <mergeCell ref="A81:AB81"/>
    <mergeCell ref="E91:N92"/>
    <mergeCell ref="O91:R92"/>
    <mergeCell ref="S91:AB92"/>
    <mergeCell ref="A109:AB109"/>
    <mergeCell ref="A110:AB110"/>
    <mergeCell ref="A111:AB111"/>
    <mergeCell ref="A105:AB105"/>
    <mergeCell ref="A108:AB108"/>
    <mergeCell ref="A103:AB103"/>
    <mergeCell ref="A104:AB104"/>
    <mergeCell ref="A112:AB112"/>
    <mergeCell ref="A113:AB113"/>
    <mergeCell ref="A114:AB114"/>
    <mergeCell ref="A115:R115"/>
    <mergeCell ref="S115:U115"/>
    <mergeCell ref="V115:AB115"/>
    <mergeCell ref="A122:AB122"/>
    <mergeCell ref="A119:R119"/>
    <mergeCell ref="A121:AB121"/>
    <mergeCell ref="A116:N116"/>
    <mergeCell ref="O116:R116"/>
    <mergeCell ref="S116:U116"/>
    <mergeCell ref="V116:AB116"/>
    <mergeCell ref="S117:U117"/>
  </mergeCells>
  <printOptions/>
  <pageMargins left="0.96" right="0.69" top="0.94" bottom="0.85" header="0.512" footer="0.512"/>
  <pageSetup horizontalDpi="600" verticalDpi="600" orientation="portrait" paperSize="9" scale="93" r:id="rId1"/>
  <rowBreaks count="2" manualBreakCount="2">
    <brk id="42" max="255" man="1"/>
    <brk id="82" max="255" man="1"/>
  </rowBreaks>
</worksheet>
</file>

<file path=xl/worksheets/sheet15.xml><?xml version="1.0" encoding="utf-8"?>
<worksheet xmlns="http://schemas.openxmlformats.org/spreadsheetml/2006/main" xmlns:r="http://schemas.openxmlformats.org/officeDocument/2006/relationships">
  <sheetPr>
    <tabColor rgb="FFFF0000"/>
  </sheetPr>
  <dimension ref="A1:AI41"/>
  <sheetViews>
    <sheetView showGridLines="0" view="pageBreakPreview" zoomScale="85" zoomScaleNormal="75" zoomScaleSheetLayoutView="85" zoomScalePageLayoutView="0" workbookViewId="0" topLeftCell="A1">
      <selection activeCell="AF17" sqref="AF17"/>
    </sheetView>
  </sheetViews>
  <sheetFormatPr defaultColWidth="3.00390625" defaultRowHeight="18.75" customHeight="1"/>
  <cols>
    <col min="1" max="28" width="3.375" style="88" customWidth="1"/>
    <col min="29" max="16384" width="3.00390625" style="88" customWidth="1"/>
  </cols>
  <sheetData>
    <row r="1" spans="1:35" ht="18.75" customHeight="1">
      <c r="A1" s="86" t="s">
        <v>296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7"/>
      <c r="AD1" s="87"/>
      <c r="AE1" s="87"/>
      <c r="AF1" s="87"/>
      <c r="AG1" s="87"/>
      <c r="AH1" s="87"/>
      <c r="AI1" s="87"/>
    </row>
    <row r="2" spans="1:28" ht="18.75" customHeight="1">
      <c r="A2" s="87"/>
      <c r="B2" s="87"/>
      <c r="C2" s="87"/>
      <c r="D2" s="87"/>
      <c r="E2" s="87"/>
      <c r="F2" s="87"/>
      <c r="G2" s="87"/>
      <c r="H2" s="87"/>
      <c r="I2" s="87"/>
      <c r="K2" s="87"/>
      <c r="L2" s="87"/>
      <c r="M2" s="87"/>
      <c r="N2" s="87"/>
      <c r="O2" s="87"/>
      <c r="P2" s="87"/>
      <c r="Q2" s="87"/>
      <c r="R2" s="87"/>
      <c r="S2" s="87"/>
      <c r="T2" s="87"/>
      <c r="U2" s="87"/>
      <c r="V2" s="87"/>
      <c r="W2" s="87"/>
      <c r="X2" s="87"/>
      <c r="Y2" s="87"/>
      <c r="Z2" s="87"/>
      <c r="AA2" s="87"/>
      <c r="AB2" s="87"/>
    </row>
    <row r="3" spans="1:28" ht="18.75" customHeight="1">
      <c r="A3" s="87"/>
      <c r="B3" s="87"/>
      <c r="C3" s="409" t="s">
        <v>159</v>
      </c>
      <c r="D3" s="409"/>
      <c r="E3" s="409"/>
      <c r="F3" s="409"/>
      <c r="G3" s="409"/>
      <c r="H3" s="409"/>
      <c r="I3" s="409"/>
      <c r="J3" s="409"/>
      <c r="K3" s="409"/>
      <c r="L3" s="409"/>
      <c r="M3" s="409"/>
      <c r="N3" s="409"/>
      <c r="O3" s="409"/>
      <c r="P3" s="409"/>
      <c r="Q3" s="409"/>
      <c r="R3" s="409"/>
      <c r="S3" s="409"/>
      <c r="T3" s="409"/>
      <c r="U3" s="409"/>
      <c r="V3" s="409"/>
      <c r="W3" s="409"/>
      <c r="X3" s="409"/>
      <c r="Y3" s="409"/>
      <c r="Z3" s="409"/>
      <c r="AA3" s="95"/>
      <c r="AB3" s="95"/>
    </row>
    <row r="4" spans="1:28" ht="18.75" customHeight="1" thickBot="1">
      <c r="A4" s="96"/>
      <c r="B4" s="96"/>
      <c r="C4" s="410"/>
      <c r="D4" s="410"/>
      <c r="E4" s="410"/>
      <c r="F4" s="410"/>
      <c r="G4" s="410"/>
      <c r="H4" s="410"/>
      <c r="I4" s="410"/>
      <c r="J4" s="410"/>
      <c r="K4" s="410"/>
      <c r="L4" s="410"/>
      <c r="M4" s="410"/>
      <c r="N4" s="410"/>
      <c r="O4" s="410"/>
      <c r="P4" s="410"/>
      <c r="Q4" s="410"/>
      <c r="R4" s="410"/>
      <c r="S4" s="410"/>
      <c r="T4" s="410"/>
      <c r="U4" s="410"/>
      <c r="V4" s="410"/>
      <c r="W4" s="410"/>
      <c r="X4" s="410"/>
      <c r="Y4" s="410"/>
      <c r="Z4" s="410"/>
      <c r="AA4" s="97"/>
      <c r="AB4" s="97"/>
    </row>
    <row r="5" spans="1:28" ht="18.75" customHeight="1">
      <c r="A5" s="411" t="s">
        <v>155</v>
      </c>
      <c r="B5" s="412"/>
      <c r="C5" s="412"/>
      <c r="D5" s="412"/>
      <c r="E5" s="415"/>
      <c r="F5" s="396"/>
      <c r="G5" s="396"/>
      <c r="H5" s="396"/>
      <c r="I5" s="396"/>
      <c r="J5" s="396"/>
      <c r="K5" s="396"/>
      <c r="L5" s="396"/>
      <c r="M5" s="396"/>
      <c r="N5" s="396"/>
      <c r="O5" s="396"/>
      <c r="P5" s="396"/>
      <c r="Q5" s="396"/>
      <c r="R5" s="396"/>
      <c r="S5" s="396"/>
      <c r="T5" s="396"/>
      <c r="U5" s="396"/>
      <c r="V5" s="396"/>
      <c r="W5" s="396"/>
      <c r="X5" s="396"/>
      <c r="Y5" s="396"/>
      <c r="Z5" s="396"/>
      <c r="AA5" s="396"/>
      <c r="AB5" s="416"/>
    </row>
    <row r="6" spans="1:28" ht="18.75" customHeight="1">
      <c r="A6" s="413"/>
      <c r="B6" s="414"/>
      <c r="C6" s="414"/>
      <c r="D6" s="414"/>
      <c r="E6" s="417"/>
      <c r="F6" s="418"/>
      <c r="G6" s="418"/>
      <c r="H6" s="418"/>
      <c r="I6" s="418"/>
      <c r="J6" s="418"/>
      <c r="K6" s="418"/>
      <c r="L6" s="418"/>
      <c r="M6" s="418"/>
      <c r="N6" s="418"/>
      <c r="O6" s="418"/>
      <c r="P6" s="418"/>
      <c r="Q6" s="418"/>
      <c r="R6" s="418"/>
      <c r="S6" s="418"/>
      <c r="T6" s="418"/>
      <c r="U6" s="418"/>
      <c r="V6" s="418"/>
      <c r="W6" s="418"/>
      <c r="X6" s="418"/>
      <c r="Y6" s="418"/>
      <c r="Z6" s="418"/>
      <c r="AA6" s="418"/>
      <c r="AB6" s="419"/>
    </row>
    <row r="7" spans="1:28" ht="18.75" customHeight="1">
      <c r="A7" s="413" t="s">
        <v>39</v>
      </c>
      <c r="B7" s="414"/>
      <c r="C7" s="414"/>
      <c r="D7" s="414"/>
      <c r="E7" s="422"/>
      <c r="F7" s="403"/>
      <c r="G7" s="403"/>
      <c r="H7" s="403"/>
      <c r="I7" s="403"/>
      <c r="J7" s="403"/>
      <c r="K7" s="403"/>
      <c r="L7" s="403"/>
      <c r="M7" s="403"/>
      <c r="N7" s="423"/>
      <c r="O7" s="414" t="s">
        <v>292</v>
      </c>
      <c r="P7" s="414"/>
      <c r="Q7" s="414"/>
      <c r="R7" s="414"/>
      <c r="S7" s="457"/>
      <c r="T7" s="458"/>
      <c r="U7" s="458"/>
      <c r="V7" s="458"/>
      <c r="W7" s="458"/>
      <c r="X7" s="458"/>
      <c r="Y7" s="458"/>
      <c r="Z7" s="458"/>
      <c r="AA7" s="458"/>
      <c r="AB7" s="459"/>
    </row>
    <row r="8" spans="1:28" ht="18.75" customHeight="1">
      <c r="A8" s="413"/>
      <c r="B8" s="414"/>
      <c r="C8" s="414"/>
      <c r="D8" s="414"/>
      <c r="E8" s="417"/>
      <c r="F8" s="418"/>
      <c r="G8" s="418"/>
      <c r="H8" s="418"/>
      <c r="I8" s="418"/>
      <c r="J8" s="418"/>
      <c r="K8" s="418"/>
      <c r="L8" s="418"/>
      <c r="M8" s="418"/>
      <c r="N8" s="424"/>
      <c r="O8" s="414"/>
      <c r="P8" s="414"/>
      <c r="Q8" s="414"/>
      <c r="R8" s="414"/>
      <c r="S8" s="460"/>
      <c r="T8" s="440"/>
      <c r="U8" s="440"/>
      <c r="V8" s="440"/>
      <c r="W8" s="440"/>
      <c r="X8" s="440"/>
      <c r="Y8" s="440"/>
      <c r="Z8" s="440"/>
      <c r="AA8" s="440"/>
      <c r="AB8" s="441"/>
    </row>
    <row r="9" spans="1:28" ht="18.75" customHeight="1">
      <c r="A9" s="413" t="s">
        <v>157</v>
      </c>
      <c r="B9" s="414"/>
      <c r="C9" s="414"/>
      <c r="D9" s="414"/>
      <c r="E9" s="422"/>
      <c r="F9" s="403"/>
      <c r="G9" s="403"/>
      <c r="H9" s="403"/>
      <c r="I9" s="403"/>
      <c r="J9" s="403"/>
      <c r="K9" s="403"/>
      <c r="L9" s="403"/>
      <c r="M9" s="403"/>
      <c r="N9" s="423"/>
      <c r="O9" s="414" t="s">
        <v>158</v>
      </c>
      <c r="P9" s="414"/>
      <c r="Q9" s="414"/>
      <c r="R9" s="414"/>
      <c r="S9" s="428" t="s">
        <v>307</v>
      </c>
      <c r="T9" s="428"/>
      <c r="U9" s="428"/>
      <c r="V9" s="428"/>
      <c r="W9" s="428"/>
      <c r="X9" s="428"/>
      <c r="Y9" s="428"/>
      <c r="Z9" s="428"/>
      <c r="AA9" s="428"/>
      <c r="AB9" s="429"/>
    </row>
    <row r="10" spans="1:28" ht="18.75" customHeight="1">
      <c r="A10" s="413"/>
      <c r="B10" s="414"/>
      <c r="C10" s="414"/>
      <c r="D10" s="414"/>
      <c r="E10" s="417"/>
      <c r="F10" s="418"/>
      <c r="G10" s="418"/>
      <c r="H10" s="418"/>
      <c r="I10" s="418"/>
      <c r="J10" s="418"/>
      <c r="K10" s="418"/>
      <c r="L10" s="418"/>
      <c r="M10" s="418"/>
      <c r="N10" s="424"/>
      <c r="O10" s="414"/>
      <c r="P10" s="414"/>
      <c r="Q10" s="414"/>
      <c r="R10" s="414"/>
      <c r="S10" s="430" t="s">
        <v>308</v>
      </c>
      <c r="T10" s="430"/>
      <c r="U10" s="430"/>
      <c r="V10" s="430"/>
      <c r="W10" s="430"/>
      <c r="X10" s="430"/>
      <c r="Y10" s="430"/>
      <c r="Z10" s="430"/>
      <c r="AA10" s="430"/>
      <c r="AB10" s="431"/>
    </row>
    <row r="11" spans="1:28" ht="20.25" customHeight="1">
      <c r="A11" s="402" t="s">
        <v>160</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4"/>
    </row>
    <row r="12" spans="1:28" ht="20.25" customHeight="1">
      <c r="A12" s="420" t="s">
        <v>309</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421"/>
    </row>
    <row r="13" spans="1:28" ht="20.25" customHeight="1">
      <c r="A13" s="98" t="s">
        <v>162</v>
      </c>
      <c r="B13" s="99"/>
      <c r="C13" s="99"/>
      <c r="D13" s="99"/>
      <c r="E13" s="99"/>
      <c r="F13" s="99"/>
      <c r="G13" s="99"/>
      <c r="H13" s="99"/>
      <c r="I13" s="99"/>
      <c r="J13" s="99"/>
      <c r="K13" s="99"/>
      <c r="L13" s="99"/>
      <c r="M13" s="99"/>
      <c r="N13" s="99"/>
      <c r="O13" s="99"/>
      <c r="P13" s="395" t="s">
        <v>297</v>
      </c>
      <c r="Q13" s="395"/>
      <c r="R13" s="395"/>
      <c r="S13" s="395"/>
      <c r="T13" s="395"/>
      <c r="U13" s="395"/>
      <c r="V13" s="395"/>
      <c r="W13" s="395"/>
      <c r="X13" s="395"/>
      <c r="Y13" s="395"/>
      <c r="Z13" s="395"/>
      <c r="AA13" s="395"/>
      <c r="AB13" s="405"/>
    </row>
    <row r="14" spans="1:28" ht="20.25" customHeight="1">
      <c r="A14" s="432" t="s">
        <v>169</v>
      </c>
      <c r="B14" s="433"/>
      <c r="C14" s="433"/>
      <c r="D14" s="433"/>
      <c r="E14" s="433"/>
      <c r="F14" s="433"/>
      <c r="G14" s="433"/>
      <c r="H14" s="433"/>
      <c r="I14" s="433"/>
      <c r="J14" s="433"/>
      <c r="K14" s="433"/>
      <c r="L14" s="433"/>
      <c r="M14" s="433"/>
      <c r="N14" s="433"/>
      <c r="O14" s="433"/>
      <c r="P14" s="433"/>
      <c r="Q14" s="433"/>
      <c r="R14" s="433"/>
      <c r="S14" s="433"/>
      <c r="T14" s="464"/>
      <c r="U14" s="464"/>
      <c r="V14" s="464"/>
      <c r="W14" s="464"/>
      <c r="X14" s="464"/>
      <c r="Y14" s="464"/>
      <c r="Z14" s="464"/>
      <c r="AA14" s="464"/>
      <c r="AB14" s="465"/>
    </row>
    <row r="15" spans="1:28" ht="20.25" customHeight="1">
      <c r="A15" s="448"/>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50"/>
    </row>
    <row r="16" spans="1:28" ht="20.25" customHeight="1">
      <c r="A16" s="437"/>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9"/>
    </row>
    <row r="17" spans="1:28" ht="20.25" customHeight="1">
      <c r="A17" s="437"/>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9"/>
    </row>
    <row r="18" spans="1:28" ht="20.25" customHeight="1">
      <c r="A18" s="437"/>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9"/>
    </row>
    <row r="19" spans="1:28" ht="20.25" customHeight="1">
      <c r="A19" s="437"/>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9"/>
    </row>
    <row r="20" spans="1:28" ht="20.25" customHeight="1">
      <c r="A20" s="437"/>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9"/>
    </row>
    <row r="21" spans="1:28" ht="20.25" customHeight="1">
      <c r="A21" s="437"/>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9"/>
    </row>
    <row r="22" spans="1:28" ht="20.25" customHeight="1">
      <c r="A22" s="233"/>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5"/>
    </row>
    <row r="23" spans="1:28" ht="20.25" customHeight="1">
      <c r="A23" s="233"/>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5"/>
    </row>
    <row r="24" spans="1:28" ht="20.25" customHeight="1">
      <c r="A24" s="233"/>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5"/>
    </row>
    <row r="25" spans="1:28" ht="20.25" customHeight="1">
      <c r="A25" s="233"/>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5"/>
    </row>
    <row r="26" spans="1:28" ht="20.25" customHeight="1">
      <c r="A26" s="437"/>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9"/>
    </row>
    <row r="27" spans="1:28" ht="20.25" customHeight="1">
      <c r="A27" s="437"/>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9"/>
    </row>
    <row r="28" spans="1:28" ht="20.25" customHeight="1">
      <c r="A28" s="437"/>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9"/>
    </row>
    <row r="29" spans="1:28" ht="20.25" customHeight="1">
      <c r="A29" s="437"/>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9"/>
    </row>
    <row r="30" spans="1:28" ht="20.25" customHeight="1">
      <c r="A30" s="437"/>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9"/>
    </row>
    <row r="31" spans="1:28" ht="20.25" customHeight="1">
      <c r="A31" s="437"/>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9"/>
    </row>
    <row r="32" spans="1:28" ht="20.25" customHeight="1">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9"/>
    </row>
    <row r="33" spans="1:28" ht="20.25" customHeight="1">
      <c r="A33" s="434"/>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6"/>
    </row>
    <row r="34" spans="1:28" ht="20.25" customHeight="1">
      <c r="A34" s="402" t="s">
        <v>164</v>
      </c>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4"/>
    </row>
    <row r="35" spans="1:28" ht="20.25" customHeight="1">
      <c r="A35" s="394" t="s">
        <v>310</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405"/>
    </row>
    <row r="36" spans="1:28" ht="20.25" customHeight="1">
      <c r="A36" s="394"/>
      <c r="B36" s="395"/>
      <c r="C36" s="395"/>
      <c r="D36" s="395"/>
      <c r="E36" s="395"/>
      <c r="F36" s="395"/>
      <c r="G36" s="395"/>
      <c r="H36" s="395"/>
      <c r="I36" s="395"/>
      <c r="J36" s="395"/>
      <c r="K36" s="395"/>
      <c r="L36" s="395"/>
      <c r="M36" s="395"/>
      <c r="N36" s="395"/>
      <c r="O36" s="395"/>
      <c r="P36" s="395"/>
      <c r="Q36" s="395"/>
      <c r="R36" s="395"/>
      <c r="S36" s="393"/>
      <c r="T36" s="393"/>
      <c r="U36" s="393"/>
      <c r="V36" s="395"/>
      <c r="W36" s="395"/>
      <c r="X36" s="395"/>
      <c r="Y36" s="395"/>
      <c r="Z36" s="395"/>
      <c r="AA36" s="395"/>
      <c r="AB36" s="405"/>
    </row>
    <row r="37" spans="1:28" ht="20.25" customHeight="1">
      <c r="A37" s="394"/>
      <c r="B37" s="395"/>
      <c r="C37" s="395"/>
      <c r="D37" s="395"/>
      <c r="E37" s="395"/>
      <c r="F37" s="395"/>
      <c r="G37" s="395"/>
      <c r="H37" s="395"/>
      <c r="I37" s="395"/>
      <c r="J37" s="395"/>
      <c r="K37" s="395"/>
      <c r="L37" s="395"/>
      <c r="M37" s="395"/>
      <c r="N37" s="395"/>
      <c r="O37" s="395"/>
      <c r="P37" s="395"/>
      <c r="Q37" s="395"/>
      <c r="R37" s="395"/>
      <c r="S37" s="393"/>
      <c r="T37" s="393"/>
      <c r="U37" s="393"/>
      <c r="V37" s="395"/>
      <c r="W37" s="395"/>
      <c r="X37" s="395"/>
      <c r="Y37" s="395"/>
      <c r="Z37" s="395"/>
      <c r="AA37" s="395"/>
      <c r="AB37" s="405"/>
    </row>
    <row r="38" spans="1:28" ht="20.25" customHeight="1" thickBot="1">
      <c r="A38" s="394"/>
      <c r="B38" s="395"/>
      <c r="C38" s="395"/>
      <c r="D38" s="395"/>
      <c r="E38" s="395"/>
      <c r="F38" s="395"/>
      <c r="G38" s="395"/>
      <c r="H38" s="395"/>
      <c r="I38" s="395"/>
      <c r="J38" s="395"/>
      <c r="K38" s="395"/>
      <c r="L38" s="395"/>
      <c r="M38" s="395"/>
      <c r="N38" s="395"/>
      <c r="O38" s="395"/>
      <c r="P38" s="395"/>
      <c r="Q38" s="395"/>
      <c r="R38" s="395"/>
      <c r="S38" s="393"/>
      <c r="T38" s="393"/>
      <c r="U38" s="393"/>
      <c r="V38" s="395"/>
      <c r="W38" s="395"/>
      <c r="X38" s="395"/>
      <c r="Y38" s="395"/>
      <c r="Z38" s="395"/>
      <c r="AA38" s="395"/>
      <c r="AB38" s="405"/>
    </row>
    <row r="39" spans="1:28" ht="20.25" customHeight="1">
      <c r="A39" s="396" t="s">
        <v>167</v>
      </c>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row>
    <row r="40" spans="1:28" ht="20.25" customHeight="1">
      <c r="A40" s="393"/>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row>
    <row r="41" spans="1:28" ht="20.25" customHeight="1">
      <c r="A41" s="393"/>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row>
  </sheetData>
  <sheetProtection/>
  <mergeCells count="48">
    <mergeCell ref="A5:D6"/>
    <mergeCell ref="A9:D10"/>
    <mergeCell ref="E9:N10"/>
    <mergeCell ref="S9:AB9"/>
    <mergeCell ref="S10:AB10"/>
    <mergeCell ref="O9:R10"/>
    <mergeCell ref="A11:AB11"/>
    <mergeCell ref="A12:AB12"/>
    <mergeCell ref="P13:S13"/>
    <mergeCell ref="T13:AB13"/>
    <mergeCell ref="C3:Z4"/>
    <mergeCell ref="E5:AB6"/>
    <mergeCell ref="E7:N8"/>
    <mergeCell ref="O7:R8"/>
    <mergeCell ref="S7:AB8"/>
    <mergeCell ref="A7:D8"/>
    <mergeCell ref="A17:AB17"/>
    <mergeCell ref="A18:AB18"/>
    <mergeCell ref="A19:AB19"/>
    <mergeCell ref="A20:AB20"/>
    <mergeCell ref="A14:S14"/>
    <mergeCell ref="T14:AB14"/>
    <mergeCell ref="A15:AB15"/>
    <mergeCell ref="A16:AB16"/>
    <mergeCell ref="A29:AB29"/>
    <mergeCell ref="A30:AB30"/>
    <mergeCell ref="A31:AB31"/>
    <mergeCell ref="A32:AB32"/>
    <mergeCell ref="A21:AB21"/>
    <mergeCell ref="A26:AB26"/>
    <mergeCell ref="A27:AB27"/>
    <mergeCell ref="A28:AB28"/>
    <mergeCell ref="A37:N37"/>
    <mergeCell ref="O37:R37"/>
    <mergeCell ref="S37:U37"/>
    <mergeCell ref="V37:AB37"/>
    <mergeCell ref="A33:AB33"/>
    <mergeCell ref="A34:AB34"/>
    <mergeCell ref="A35:AB35"/>
    <mergeCell ref="A36:R36"/>
    <mergeCell ref="S36:U36"/>
    <mergeCell ref="V36:AB36"/>
    <mergeCell ref="A40:AB40"/>
    <mergeCell ref="A41:AB41"/>
    <mergeCell ref="A38:R38"/>
    <mergeCell ref="S38:U38"/>
    <mergeCell ref="V38:AB38"/>
    <mergeCell ref="A39:AB39"/>
  </mergeCells>
  <printOptions/>
  <pageMargins left="0.787" right="0.787" top="0.984" bottom="0.984" header="0.512" footer="0.512"/>
  <pageSetup horizontalDpi="600" verticalDpi="600" orientation="portrait" paperSize="9" scale="91" r:id="rId1"/>
  <rowBreaks count="1" manualBreakCount="1">
    <brk id="41" max="255" man="1"/>
  </rowBreaks>
</worksheet>
</file>

<file path=xl/worksheets/sheet16.xml><?xml version="1.0" encoding="utf-8"?>
<worksheet xmlns="http://schemas.openxmlformats.org/spreadsheetml/2006/main" xmlns:r="http://schemas.openxmlformats.org/officeDocument/2006/relationships">
  <sheetPr>
    <tabColor rgb="FFFF0000"/>
  </sheetPr>
  <dimension ref="A1:AU49"/>
  <sheetViews>
    <sheetView showGridLines="0" view="pageBreakPreview" zoomScale="85" zoomScaleSheetLayoutView="85" zoomScalePageLayoutView="0" workbookViewId="0" topLeftCell="A1">
      <selection activeCell="AU18" sqref="AU18"/>
    </sheetView>
  </sheetViews>
  <sheetFormatPr defaultColWidth="2.625" defaultRowHeight="15" customHeight="1"/>
  <cols>
    <col min="1" max="16384" width="2.625" style="1" customWidth="1"/>
  </cols>
  <sheetData>
    <row r="1" spans="1:31" ht="15" customHeight="1">
      <c r="A1" s="131" t="s">
        <v>195</v>
      </c>
      <c r="B1" s="131"/>
      <c r="C1" s="131"/>
      <c r="D1" s="131"/>
      <c r="E1" s="131"/>
      <c r="F1" s="131"/>
      <c r="G1" s="32"/>
      <c r="H1" s="32"/>
      <c r="I1" s="32"/>
      <c r="J1" s="32"/>
      <c r="K1" s="32"/>
      <c r="L1" s="32"/>
      <c r="M1" s="32"/>
      <c r="N1" s="32"/>
      <c r="O1" s="32"/>
      <c r="P1" s="32"/>
      <c r="Q1" s="32"/>
      <c r="R1" s="32"/>
      <c r="S1" s="32"/>
      <c r="T1" s="32"/>
      <c r="U1" s="32"/>
      <c r="V1" s="32"/>
      <c r="W1" s="32"/>
      <c r="X1" s="32"/>
      <c r="Y1" s="32"/>
      <c r="Z1" s="32"/>
      <c r="AA1" s="32"/>
      <c r="AB1" s="32"/>
      <c r="AC1" s="32"/>
      <c r="AD1" s="32"/>
      <c r="AE1" s="32"/>
    </row>
    <row r="2" spans="1:31" ht="15" customHeight="1">
      <c r="A2" s="18"/>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20"/>
    </row>
    <row r="3" spans="1:31" ht="15" customHeight="1">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20"/>
    </row>
    <row r="4" spans="1:31" ht="15" customHeight="1">
      <c r="A4" s="469" t="s">
        <v>196</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1"/>
    </row>
    <row r="5" spans="1:31" ht="15" customHeight="1">
      <c r="A5" s="469"/>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1"/>
    </row>
    <row r="6" spans="1:31" ht="15" customHeight="1">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20"/>
    </row>
    <row r="7" spans="1:31" ht="15" customHeight="1">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20"/>
    </row>
    <row r="8" spans="1:31" ht="15" customHeight="1">
      <c r="A8" s="18"/>
      <c r="B8" s="78">
        <v>1</v>
      </c>
      <c r="C8" s="19"/>
      <c r="D8" s="19" t="s">
        <v>197</v>
      </c>
      <c r="E8" s="19"/>
      <c r="F8" s="19"/>
      <c r="G8" s="19"/>
      <c r="H8" s="19"/>
      <c r="I8" s="19"/>
      <c r="J8" s="19"/>
      <c r="K8" s="19"/>
      <c r="L8" s="468"/>
      <c r="M8" s="468"/>
      <c r="N8" s="468"/>
      <c r="O8" s="468"/>
      <c r="P8" s="468"/>
      <c r="Q8" s="468"/>
      <c r="R8" s="468"/>
      <c r="S8" s="468"/>
      <c r="T8" s="468"/>
      <c r="U8" s="468"/>
      <c r="V8" s="468"/>
      <c r="W8" s="468"/>
      <c r="X8" s="468"/>
      <c r="Y8" s="468"/>
      <c r="Z8" s="468"/>
      <c r="AA8" s="468"/>
      <c r="AB8" s="468"/>
      <c r="AC8" s="19"/>
      <c r="AD8" s="19"/>
      <c r="AE8" s="20"/>
    </row>
    <row r="9" spans="1:31" ht="15" customHeight="1">
      <c r="A9" s="18"/>
      <c r="B9" s="19"/>
      <c r="C9" s="19"/>
      <c r="D9" s="19"/>
      <c r="E9" s="19"/>
      <c r="F9" s="19"/>
      <c r="G9" s="19"/>
      <c r="H9" s="19"/>
      <c r="I9" s="19"/>
      <c r="J9" s="19"/>
      <c r="K9" s="19"/>
      <c r="L9" s="468"/>
      <c r="M9" s="468"/>
      <c r="N9" s="468"/>
      <c r="O9" s="468"/>
      <c r="P9" s="468"/>
      <c r="Q9" s="468"/>
      <c r="R9" s="468"/>
      <c r="S9" s="468"/>
      <c r="T9" s="468"/>
      <c r="U9" s="468"/>
      <c r="V9" s="468"/>
      <c r="W9" s="468"/>
      <c r="X9" s="468"/>
      <c r="Y9" s="468"/>
      <c r="Z9" s="468"/>
      <c r="AA9" s="468"/>
      <c r="AB9" s="468"/>
      <c r="AC9" s="19"/>
      <c r="AD9" s="19"/>
      <c r="AE9" s="20"/>
    </row>
    <row r="10" spans="1:31" ht="15" customHeight="1">
      <c r="A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20"/>
    </row>
    <row r="11" spans="1:31" ht="15" customHeight="1">
      <c r="A11" s="18"/>
      <c r="B11" s="78">
        <v>2</v>
      </c>
      <c r="C11" s="19"/>
      <c r="D11" s="19" t="s">
        <v>198</v>
      </c>
      <c r="E11" s="19"/>
      <c r="F11" s="19"/>
      <c r="G11" s="19"/>
      <c r="H11" s="19"/>
      <c r="I11" s="19"/>
      <c r="K11" s="134"/>
      <c r="L11" s="472" t="s">
        <v>123</v>
      </c>
      <c r="M11" s="472"/>
      <c r="N11" s="472"/>
      <c r="O11" s="472"/>
      <c r="P11" s="473"/>
      <c r="Q11" s="473"/>
      <c r="R11" s="473"/>
      <c r="S11" s="473"/>
      <c r="T11" s="473"/>
      <c r="U11" s="472" t="s">
        <v>41</v>
      </c>
      <c r="V11" s="472"/>
      <c r="W11" s="19"/>
      <c r="X11" s="19"/>
      <c r="Y11" s="19"/>
      <c r="Z11" s="19"/>
      <c r="AA11" s="19"/>
      <c r="AB11" s="19"/>
      <c r="AC11" s="19"/>
      <c r="AD11" s="19"/>
      <c r="AE11" s="20"/>
    </row>
    <row r="12" spans="1:31" ht="15"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20"/>
    </row>
    <row r="13" spans="1:44" ht="15" customHeight="1">
      <c r="A13" s="18"/>
      <c r="B13" s="133">
        <v>3</v>
      </c>
      <c r="C13" s="19"/>
      <c r="D13" s="132" t="s">
        <v>199</v>
      </c>
      <c r="E13" s="19"/>
      <c r="F13" s="19"/>
      <c r="G13" s="19"/>
      <c r="H13" s="19"/>
      <c r="I13" s="19"/>
      <c r="J13" s="19"/>
      <c r="K13" s="19"/>
      <c r="L13" s="135" t="s">
        <v>200</v>
      </c>
      <c r="M13" s="474"/>
      <c r="N13" s="474"/>
      <c r="O13" s="474"/>
      <c r="P13" s="474"/>
      <c r="Q13" s="474"/>
      <c r="R13" s="474"/>
      <c r="S13" s="474"/>
      <c r="T13" s="474"/>
      <c r="U13" s="474"/>
      <c r="V13" s="474"/>
      <c r="W13" s="19"/>
      <c r="X13" s="19"/>
      <c r="Y13" s="19"/>
      <c r="Z13" s="19"/>
      <c r="AA13" s="19"/>
      <c r="AB13" s="19"/>
      <c r="AC13" s="19"/>
      <c r="AD13" s="19"/>
      <c r="AE13" s="20"/>
      <c r="AR13"/>
    </row>
    <row r="14" spans="1:31" ht="15" customHeight="1">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20"/>
    </row>
    <row r="15" spans="1:31" ht="15" customHeight="1">
      <c r="A15" s="18"/>
      <c r="B15" s="78">
        <v>4</v>
      </c>
      <c r="C15" s="19"/>
      <c r="D15" s="132" t="s">
        <v>201</v>
      </c>
      <c r="E15" s="132"/>
      <c r="F15" s="132"/>
      <c r="G15" s="132"/>
      <c r="H15" s="19"/>
      <c r="I15" s="19"/>
      <c r="J15" s="19"/>
      <c r="K15" s="19"/>
      <c r="L15" s="466"/>
      <c r="M15" s="466"/>
      <c r="N15" s="466"/>
      <c r="O15" s="466"/>
      <c r="P15" s="466"/>
      <c r="Q15" s="466"/>
      <c r="R15" s="466"/>
      <c r="S15" s="466"/>
      <c r="T15" s="466"/>
      <c r="U15" s="466"/>
      <c r="V15" s="466"/>
      <c r="W15" s="19"/>
      <c r="X15" s="19"/>
      <c r="Y15" s="19"/>
      <c r="Z15" s="19"/>
      <c r="AA15" s="19"/>
      <c r="AB15" s="19"/>
      <c r="AC15" s="19"/>
      <c r="AD15" s="19"/>
      <c r="AE15" s="20"/>
    </row>
    <row r="16" spans="1:31" ht="15" customHeight="1">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20"/>
    </row>
    <row r="17" spans="1:31" ht="15" customHeight="1">
      <c r="A17" s="18"/>
      <c r="B17" s="133">
        <v>5</v>
      </c>
      <c r="C17" s="19"/>
      <c r="D17" s="132" t="s">
        <v>202</v>
      </c>
      <c r="E17" s="19"/>
      <c r="F17" s="19"/>
      <c r="G17" s="19"/>
      <c r="H17" s="19"/>
      <c r="I17" s="19"/>
      <c r="J17" s="19"/>
      <c r="K17" s="19"/>
      <c r="L17" s="466" t="s">
        <v>126</v>
      </c>
      <c r="M17" s="466"/>
      <c r="N17" s="466"/>
      <c r="O17" s="466"/>
      <c r="P17" s="466"/>
      <c r="Q17" s="466"/>
      <c r="R17" s="466"/>
      <c r="S17" s="466"/>
      <c r="T17" s="466"/>
      <c r="U17" s="466"/>
      <c r="V17" s="466"/>
      <c r="W17" s="19"/>
      <c r="X17" s="19"/>
      <c r="Y17" s="19"/>
      <c r="Z17" s="19"/>
      <c r="AA17" s="19"/>
      <c r="AB17" s="19"/>
      <c r="AC17" s="19"/>
      <c r="AD17" s="19"/>
      <c r="AE17" s="20"/>
    </row>
    <row r="18" spans="1:31" ht="15" customHeight="1">
      <c r="A18" s="18"/>
      <c r="B18" s="19"/>
      <c r="C18" s="19"/>
      <c r="D18" s="19"/>
      <c r="E18" s="19"/>
      <c r="F18" s="19"/>
      <c r="G18" s="19"/>
      <c r="H18" s="19"/>
      <c r="I18" s="19"/>
      <c r="J18" s="19"/>
      <c r="K18" s="19"/>
      <c r="L18" s="466" t="s">
        <v>192</v>
      </c>
      <c r="M18" s="466"/>
      <c r="N18" s="466"/>
      <c r="O18" s="466"/>
      <c r="P18" s="466"/>
      <c r="Q18" s="466"/>
      <c r="R18" s="466"/>
      <c r="S18" s="466"/>
      <c r="T18" s="466"/>
      <c r="U18" s="466"/>
      <c r="V18" s="466"/>
      <c r="W18" s="19"/>
      <c r="X18" s="19"/>
      <c r="Y18" s="19"/>
      <c r="Z18" s="19"/>
      <c r="AA18" s="19"/>
      <c r="AB18" s="19"/>
      <c r="AC18" s="19"/>
      <c r="AD18" s="19"/>
      <c r="AE18" s="20"/>
    </row>
    <row r="19" spans="1:31" ht="15" customHeight="1">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row>
    <row r="20" spans="1:31" ht="15" customHeight="1">
      <c r="A20" s="18"/>
      <c r="B20" s="133">
        <v>6</v>
      </c>
      <c r="C20" s="19"/>
      <c r="D20" s="472" t="s">
        <v>203</v>
      </c>
      <c r="E20" s="472"/>
      <c r="F20" s="472"/>
      <c r="G20" s="472"/>
      <c r="H20" s="472"/>
      <c r="I20" s="472"/>
      <c r="J20" s="19"/>
      <c r="K20" s="19"/>
      <c r="L20" s="19"/>
      <c r="M20" s="19"/>
      <c r="N20" s="466"/>
      <c r="O20" s="466"/>
      <c r="P20" s="466"/>
      <c r="Q20" s="466"/>
      <c r="R20" s="466"/>
      <c r="S20" s="466"/>
      <c r="T20" s="466"/>
      <c r="U20" s="466"/>
      <c r="V20" s="466"/>
      <c r="W20" s="19"/>
      <c r="X20" s="19"/>
      <c r="Y20" s="19"/>
      <c r="Z20" s="19"/>
      <c r="AA20" s="19"/>
      <c r="AB20" s="19"/>
      <c r="AC20" s="19"/>
      <c r="AD20" s="19"/>
      <c r="AE20" s="20"/>
    </row>
    <row r="21" spans="1:31" ht="1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0"/>
    </row>
    <row r="22" spans="1:31" ht="15" customHeight="1">
      <c r="A22" s="18"/>
      <c r="B22" s="132">
        <v>7</v>
      </c>
      <c r="C22" s="132"/>
      <c r="D22" s="472" t="s">
        <v>204</v>
      </c>
      <c r="E22" s="472"/>
      <c r="F22" s="472"/>
      <c r="G22" s="472"/>
      <c r="H22" s="472"/>
      <c r="I22" s="472"/>
      <c r="J22" s="472"/>
      <c r="K22" s="472"/>
      <c r="L22" s="132"/>
      <c r="M22" s="132"/>
      <c r="N22" s="132"/>
      <c r="O22" s="132"/>
      <c r="P22" s="132"/>
      <c r="Q22" s="132"/>
      <c r="R22" s="132"/>
      <c r="S22" s="132"/>
      <c r="T22" s="132"/>
      <c r="U22" s="132"/>
      <c r="V22" s="132"/>
      <c r="W22" s="132"/>
      <c r="X22" s="132"/>
      <c r="Y22" s="132"/>
      <c r="Z22" s="132"/>
      <c r="AA22" s="132"/>
      <c r="AB22" s="132"/>
      <c r="AC22" s="132"/>
      <c r="AD22" s="132"/>
      <c r="AE22" s="136"/>
    </row>
    <row r="23" spans="1:31" ht="15" customHeight="1">
      <c r="A23" s="18"/>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6"/>
    </row>
    <row r="24" spans="1:31" ht="15" customHeight="1">
      <c r="A24" s="18"/>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6"/>
    </row>
    <row r="25" spans="1:31" ht="15" customHeight="1">
      <c r="A25" s="18"/>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6"/>
    </row>
    <row r="26" spans="1:31" ht="15" customHeight="1">
      <c r="A26" s="18"/>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6"/>
    </row>
    <row r="27" spans="1:31" ht="15" customHeight="1">
      <c r="A27" s="18"/>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6"/>
    </row>
    <row r="28" spans="1:31" ht="15" customHeight="1">
      <c r="A28" s="18"/>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6"/>
    </row>
    <row r="29" spans="1:31" ht="15" customHeight="1">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row>
    <row r="30" spans="1:31" ht="1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20"/>
    </row>
    <row r="31" spans="1:31" ht="15" customHeight="1">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20"/>
    </row>
    <row r="32" spans="1:31" ht="1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20"/>
    </row>
    <row r="33" spans="1:31" ht="15" customHeight="1">
      <c r="A33" s="18"/>
      <c r="B33" s="19"/>
      <c r="C33" s="19"/>
      <c r="D33" s="19" t="s">
        <v>205</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20"/>
    </row>
    <row r="34" spans="1:31" ht="1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20"/>
    </row>
    <row r="35" spans="1:31" ht="15" customHeight="1">
      <c r="A35" s="18"/>
      <c r="B35" s="19"/>
      <c r="C35" s="19"/>
      <c r="D35" s="19"/>
      <c r="E35" s="19"/>
      <c r="F35" s="19"/>
      <c r="G35" s="19"/>
      <c r="H35" s="19"/>
      <c r="I35" s="19"/>
      <c r="J35" s="19"/>
      <c r="K35" s="19"/>
      <c r="L35" s="19"/>
      <c r="M35" s="19"/>
      <c r="N35" s="19"/>
      <c r="O35" s="19"/>
      <c r="P35" s="19"/>
      <c r="Q35" s="19"/>
      <c r="R35" s="19"/>
      <c r="S35" s="19"/>
      <c r="T35" s="19"/>
      <c r="U35" s="19"/>
      <c r="V35" s="467" t="s">
        <v>206</v>
      </c>
      <c r="W35" s="467"/>
      <c r="X35" s="467"/>
      <c r="Y35" s="467"/>
      <c r="Z35" s="467"/>
      <c r="AA35" s="467"/>
      <c r="AB35" s="467"/>
      <c r="AC35" s="467"/>
      <c r="AD35" s="467"/>
      <c r="AE35" s="20"/>
    </row>
    <row r="36" spans="1:31" ht="1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20"/>
    </row>
    <row r="37" spans="1:31" ht="15" customHeight="1">
      <c r="A37" s="18"/>
      <c r="B37" s="22" t="s">
        <v>207</v>
      </c>
      <c r="C37" s="22"/>
      <c r="D37" s="22"/>
      <c r="E37" s="22"/>
      <c r="F37" s="22"/>
      <c r="G37" s="19"/>
      <c r="H37" s="19"/>
      <c r="I37" s="19"/>
      <c r="J37" s="19"/>
      <c r="K37" s="19"/>
      <c r="L37" s="19"/>
      <c r="M37" s="19"/>
      <c r="N37" s="19"/>
      <c r="O37" s="19"/>
      <c r="P37" s="19"/>
      <c r="Q37" s="19"/>
      <c r="R37" s="19"/>
      <c r="S37" s="19"/>
      <c r="T37" s="19"/>
      <c r="U37" s="19"/>
      <c r="AE37" s="20"/>
    </row>
    <row r="38" spans="1:31" ht="1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0"/>
    </row>
    <row r="39" spans="1:31" ht="1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20"/>
    </row>
    <row r="40" spans="1:31" ht="15" customHeight="1">
      <c r="A40" s="18"/>
      <c r="B40" s="19"/>
      <c r="C40" s="19"/>
      <c r="D40" s="19"/>
      <c r="E40" s="19"/>
      <c r="F40" s="19"/>
      <c r="G40" s="19"/>
      <c r="H40" s="19"/>
      <c r="I40" s="19"/>
      <c r="J40" s="19"/>
      <c r="K40" s="19"/>
      <c r="L40" s="19"/>
      <c r="M40" s="19"/>
      <c r="N40" s="19"/>
      <c r="O40" s="19"/>
      <c r="P40" s="19"/>
      <c r="Q40" s="19" t="s">
        <v>53</v>
      </c>
      <c r="R40" s="19"/>
      <c r="S40" s="19"/>
      <c r="T40" s="19"/>
      <c r="U40" s="19"/>
      <c r="V40" s="19"/>
      <c r="W40" s="19"/>
      <c r="X40" s="19"/>
      <c r="Y40" s="19"/>
      <c r="Z40" s="19"/>
      <c r="AA40" s="19"/>
      <c r="AB40" s="19"/>
      <c r="AC40" s="19"/>
      <c r="AD40" s="19"/>
      <c r="AE40" s="20"/>
    </row>
    <row r="41" spans="1:31" ht="1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20"/>
    </row>
    <row r="42" spans="1:31" ht="15" customHeight="1">
      <c r="A42" s="18"/>
      <c r="B42" s="19"/>
      <c r="C42" s="19"/>
      <c r="D42" s="19"/>
      <c r="E42" s="19"/>
      <c r="F42" s="19"/>
      <c r="G42" s="19"/>
      <c r="H42" s="19"/>
      <c r="I42" s="19"/>
      <c r="J42" s="19"/>
      <c r="K42" s="19"/>
      <c r="L42" s="19" t="s">
        <v>293</v>
      </c>
      <c r="M42" s="19"/>
      <c r="N42" s="19"/>
      <c r="O42" s="19"/>
      <c r="P42" s="19"/>
      <c r="Q42" s="19" t="s">
        <v>54</v>
      </c>
      <c r="R42" s="19"/>
      <c r="S42" s="19"/>
      <c r="T42" s="19"/>
      <c r="U42" s="19"/>
      <c r="V42" s="19"/>
      <c r="W42" s="19"/>
      <c r="X42" s="19"/>
      <c r="Y42" s="19"/>
      <c r="Z42" s="19"/>
      <c r="AA42" s="19"/>
      <c r="AB42" s="19"/>
      <c r="AC42" s="19"/>
      <c r="AD42" s="19"/>
      <c r="AE42" s="20"/>
    </row>
    <row r="43" spans="1:31" ht="1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20"/>
    </row>
    <row r="44" spans="1:47" ht="15" customHeight="1">
      <c r="A44" s="18"/>
      <c r="B44" s="19"/>
      <c r="C44" s="19"/>
      <c r="D44" s="19"/>
      <c r="E44" s="19"/>
      <c r="F44" s="19"/>
      <c r="G44" s="19"/>
      <c r="H44" s="19"/>
      <c r="I44" s="19"/>
      <c r="J44" s="19"/>
      <c r="K44" s="19"/>
      <c r="L44" s="19"/>
      <c r="M44" s="19"/>
      <c r="N44" s="19"/>
      <c r="O44" s="19"/>
      <c r="P44" s="19"/>
      <c r="Q44" s="19" t="s">
        <v>55</v>
      </c>
      <c r="R44" s="19"/>
      <c r="S44" s="19"/>
      <c r="T44" s="19"/>
      <c r="U44" s="19"/>
      <c r="V44" s="19"/>
      <c r="W44" s="19"/>
      <c r="X44" s="19"/>
      <c r="Y44" s="19"/>
      <c r="Z44" s="19"/>
      <c r="AA44" s="19"/>
      <c r="AB44" s="218"/>
      <c r="AC44" s="19"/>
      <c r="AD44" s="19"/>
      <c r="AE44" s="20"/>
      <c r="AS44" s="219"/>
      <c r="AT44" s="219"/>
      <c r="AU44" s="219"/>
    </row>
    <row r="45" spans="1:47" ht="15"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20"/>
      <c r="AS45" s="219"/>
      <c r="AT45" s="219"/>
      <c r="AU45" s="219"/>
    </row>
    <row r="46" spans="1:31" ht="15" customHeight="1">
      <c r="A46" s="18"/>
      <c r="B46" s="19"/>
      <c r="C46" s="19"/>
      <c r="D46" s="19"/>
      <c r="E46" s="19"/>
      <c r="F46" s="19"/>
      <c r="G46" s="19"/>
      <c r="H46" s="19"/>
      <c r="I46" s="19"/>
      <c r="J46" s="19"/>
      <c r="K46" s="19"/>
      <c r="L46" s="19"/>
      <c r="M46" s="19"/>
      <c r="N46" s="19"/>
      <c r="P46" s="491"/>
      <c r="Q46" s="491" t="s">
        <v>311</v>
      </c>
      <c r="R46" s="491"/>
      <c r="S46" s="491"/>
      <c r="T46" s="491"/>
      <c r="U46" s="491"/>
      <c r="V46" s="491"/>
      <c r="W46" s="491"/>
      <c r="X46" s="491"/>
      <c r="Y46" s="491"/>
      <c r="Z46" s="491"/>
      <c r="AA46" s="491"/>
      <c r="AB46" s="491"/>
      <c r="AC46" s="491"/>
      <c r="AD46" s="19"/>
      <c r="AE46" s="20"/>
    </row>
    <row r="47" spans="1:31" ht="15" customHeight="1">
      <c r="A47" s="18"/>
      <c r="B47" s="19"/>
      <c r="C47" s="19"/>
      <c r="D47" s="19"/>
      <c r="E47" s="19"/>
      <c r="F47" s="19"/>
      <c r="G47" s="19"/>
      <c r="H47" s="19"/>
      <c r="I47" s="19"/>
      <c r="J47" s="19"/>
      <c r="K47" s="19"/>
      <c r="L47" s="19"/>
      <c r="M47" s="19"/>
      <c r="N47" s="19"/>
      <c r="P47" s="491"/>
      <c r="Q47" s="491" t="s">
        <v>315</v>
      </c>
      <c r="R47" s="491"/>
      <c r="S47" s="491"/>
      <c r="T47" s="491"/>
      <c r="U47" s="491"/>
      <c r="V47" s="491"/>
      <c r="W47" s="491"/>
      <c r="X47" s="491"/>
      <c r="Y47" s="491"/>
      <c r="Z47" s="491"/>
      <c r="AA47" s="491"/>
      <c r="AB47" s="491"/>
      <c r="AC47" s="491"/>
      <c r="AD47" s="19"/>
      <c r="AE47" s="20"/>
    </row>
    <row r="48" spans="1:31" ht="15" customHeight="1">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20"/>
    </row>
    <row r="49" spans="1:31" ht="15" customHeight="1">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3"/>
    </row>
  </sheetData>
  <sheetProtection/>
  <mergeCells count="15">
    <mergeCell ref="A4:AE5"/>
    <mergeCell ref="L11:O11"/>
    <mergeCell ref="U11:V11"/>
    <mergeCell ref="P11:T11"/>
    <mergeCell ref="D20:I20"/>
    <mergeCell ref="N20:V20"/>
    <mergeCell ref="D22:K22"/>
    <mergeCell ref="M13:V13"/>
    <mergeCell ref="L15:V15"/>
    <mergeCell ref="L17:M17"/>
    <mergeCell ref="V35:AD35"/>
    <mergeCell ref="L8:AB9"/>
    <mergeCell ref="L18:M18"/>
    <mergeCell ref="N17:V17"/>
    <mergeCell ref="N18:V18"/>
  </mergeCells>
  <printOptions/>
  <pageMargins left="1.1811023622047245" right="0.7874015748031497" top="0.984251968503937" bottom="0.984251968503937" header="0.5118110236220472" footer="0.5118110236220472"/>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indexed="45"/>
  </sheetPr>
  <dimension ref="A1:AM46"/>
  <sheetViews>
    <sheetView showGridLines="0" view="pageBreakPreview" zoomScale="85" zoomScaleSheetLayoutView="85" zoomScalePageLayoutView="0" workbookViewId="0" topLeftCell="A1">
      <selection activeCell="V41" sqref="V41"/>
    </sheetView>
  </sheetViews>
  <sheetFormatPr defaultColWidth="9.00390625" defaultRowHeight="13.5"/>
  <cols>
    <col min="1" max="1" width="2.625" style="1" customWidth="1"/>
    <col min="2" max="2" width="2.125" style="1" customWidth="1"/>
    <col min="3" max="3" width="16.875" style="1" customWidth="1"/>
    <col min="4" max="4" width="5.125" style="1" customWidth="1"/>
    <col min="5" max="5" width="10.625" style="1" customWidth="1"/>
    <col min="6" max="17" width="4.00390625" style="1" customWidth="1"/>
    <col min="18" max="18" width="2.125" style="1" customWidth="1"/>
    <col min="19" max="16384" width="9.00390625" style="1" customWidth="1"/>
  </cols>
  <sheetData>
    <row r="1" ht="12.75">
      <c r="A1" s="14" t="s">
        <v>36</v>
      </c>
    </row>
    <row r="2" ht="7.5" customHeight="1"/>
    <row r="3" spans="2:18" ht="12.75">
      <c r="B3" s="15"/>
      <c r="C3" s="16"/>
      <c r="D3" s="16"/>
      <c r="E3" s="16"/>
      <c r="F3" s="16"/>
      <c r="G3" s="16"/>
      <c r="H3" s="16"/>
      <c r="I3" s="16"/>
      <c r="J3" s="16"/>
      <c r="K3" s="16"/>
      <c r="L3" s="16"/>
      <c r="M3" s="16"/>
      <c r="N3" s="16"/>
      <c r="O3" s="16"/>
      <c r="P3" s="16"/>
      <c r="Q3" s="16"/>
      <c r="R3" s="17"/>
    </row>
    <row r="4" spans="2:18" ht="12.75">
      <c r="B4" s="18"/>
      <c r="C4" s="19"/>
      <c r="D4" s="19"/>
      <c r="E4" s="19"/>
      <c r="F4" s="19"/>
      <c r="G4" s="19"/>
      <c r="H4" s="19"/>
      <c r="I4" s="19"/>
      <c r="J4" s="19"/>
      <c r="K4" s="19"/>
      <c r="L4" s="19"/>
      <c r="M4" s="19"/>
      <c r="N4" s="19"/>
      <c r="O4" s="19"/>
      <c r="P4" s="19"/>
      <c r="Q4" s="19"/>
      <c r="R4" s="20"/>
    </row>
    <row r="5" spans="2:18" ht="12.75">
      <c r="B5" s="18"/>
      <c r="C5" s="19"/>
      <c r="D5" s="19"/>
      <c r="E5" s="19"/>
      <c r="F5" s="19"/>
      <c r="G5" s="19"/>
      <c r="H5" s="19"/>
      <c r="I5" s="19"/>
      <c r="J5" s="19"/>
      <c r="K5" s="19"/>
      <c r="L5" s="19"/>
      <c r="M5" s="19"/>
      <c r="N5" s="19"/>
      <c r="O5" s="19"/>
      <c r="P5" s="19"/>
      <c r="Q5" s="19"/>
      <c r="R5" s="20"/>
    </row>
    <row r="6" spans="2:18" ht="18.75">
      <c r="B6" s="475" t="s">
        <v>37</v>
      </c>
      <c r="C6" s="476"/>
      <c r="D6" s="476"/>
      <c r="E6" s="476"/>
      <c r="F6" s="476"/>
      <c r="G6" s="476"/>
      <c r="H6" s="476"/>
      <c r="I6" s="476"/>
      <c r="J6" s="476"/>
      <c r="K6" s="476"/>
      <c r="L6" s="476"/>
      <c r="M6" s="476"/>
      <c r="N6" s="476"/>
      <c r="O6" s="476"/>
      <c r="P6" s="476"/>
      <c r="Q6" s="476"/>
      <c r="R6" s="477"/>
    </row>
    <row r="7" spans="2:18" ht="14.25" customHeight="1">
      <c r="B7" s="18"/>
      <c r="C7" s="19"/>
      <c r="D7" s="19"/>
      <c r="E7" s="19"/>
      <c r="F7" s="19"/>
      <c r="G7" s="19"/>
      <c r="H7" s="19"/>
      <c r="I7" s="19"/>
      <c r="J7" s="19"/>
      <c r="K7" s="19"/>
      <c r="L7" s="19"/>
      <c r="M7" s="19"/>
      <c r="N7" s="19"/>
      <c r="O7" s="19"/>
      <c r="P7" s="19"/>
      <c r="Q7" s="19"/>
      <c r="R7" s="20"/>
    </row>
    <row r="8" spans="2:18" ht="14.25" customHeight="1">
      <c r="B8" s="18"/>
      <c r="C8" s="19"/>
      <c r="D8" s="19"/>
      <c r="E8" s="19"/>
      <c r="F8" s="19"/>
      <c r="G8" s="19"/>
      <c r="H8" s="19"/>
      <c r="I8" s="19"/>
      <c r="J8" s="19"/>
      <c r="K8" s="19"/>
      <c r="L8" s="19"/>
      <c r="M8" s="19"/>
      <c r="N8" s="19"/>
      <c r="O8" s="19"/>
      <c r="P8" s="19"/>
      <c r="Q8" s="19"/>
      <c r="R8" s="20"/>
    </row>
    <row r="9" spans="2:18" ht="12.75">
      <c r="B9" s="18">
        <v>1</v>
      </c>
      <c r="C9" s="21" t="s">
        <v>38</v>
      </c>
      <c r="D9" s="19"/>
      <c r="E9" s="478"/>
      <c r="F9" s="478"/>
      <c r="G9" s="478"/>
      <c r="H9" s="478"/>
      <c r="I9" s="478"/>
      <c r="J9" s="478"/>
      <c r="K9" s="478"/>
      <c r="L9" s="478"/>
      <c r="M9" s="478"/>
      <c r="N9" s="478"/>
      <c r="O9" s="478"/>
      <c r="P9" s="478"/>
      <c r="Q9" s="478"/>
      <c r="R9" s="20"/>
    </row>
    <row r="10" spans="2:18" ht="12.75">
      <c r="B10" s="18"/>
      <c r="C10" s="19"/>
      <c r="D10" s="19"/>
      <c r="E10" s="19"/>
      <c r="F10" s="19"/>
      <c r="G10" s="19"/>
      <c r="H10" s="19"/>
      <c r="I10" s="19"/>
      <c r="J10" s="19"/>
      <c r="K10" s="19"/>
      <c r="L10" s="19"/>
      <c r="M10" s="19"/>
      <c r="N10" s="19"/>
      <c r="O10" s="19"/>
      <c r="P10" s="19"/>
      <c r="Q10" s="19"/>
      <c r="R10" s="20"/>
    </row>
    <row r="11" spans="2:18" ht="12.75">
      <c r="B11" s="18">
        <v>2</v>
      </c>
      <c r="C11" s="21" t="s">
        <v>39</v>
      </c>
      <c r="D11" s="19"/>
      <c r="E11" s="19" t="s">
        <v>40</v>
      </c>
      <c r="F11" s="478"/>
      <c r="G11" s="478"/>
      <c r="H11" s="478"/>
      <c r="I11" s="478"/>
      <c r="J11" s="478" t="s">
        <v>41</v>
      </c>
      <c r="K11" s="478"/>
      <c r="L11" s="19"/>
      <c r="M11" s="19"/>
      <c r="N11" s="19"/>
      <c r="O11" s="19"/>
      <c r="P11" s="19"/>
      <c r="Q11" s="19"/>
      <c r="R11" s="20"/>
    </row>
    <row r="12" spans="2:18" ht="12.75">
      <c r="B12" s="18"/>
      <c r="C12" s="21"/>
      <c r="D12" s="19"/>
      <c r="E12" s="19"/>
      <c r="F12" s="19"/>
      <c r="G12" s="19"/>
      <c r="H12" s="19"/>
      <c r="I12" s="19"/>
      <c r="J12" s="19"/>
      <c r="K12" s="19"/>
      <c r="L12" s="19"/>
      <c r="M12" s="19"/>
      <c r="N12" s="19"/>
      <c r="O12" s="19"/>
      <c r="P12" s="19"/>
      <c r="Q12" s="19"/>
      <c r="R12" s="20"/>
    </row>
    <row r="13" spans="2:18" ht="12.75">
      <c r="B13" s="18">
        <v>3</v>
      </c>
      <c r="C13" s="21" t="s">
        <v>42</v>
      </c>
      <c r="D13" s="19"/>
      <c r="E13" s="19" t="s">
        <v>43</v>
      </c>
      <c r="G13" s="19"/>
      <c r="H13" s="19"/>
      <c r="I13" s="19"/>
      <c r="J13" s="19"/>
      <c r="K13" s="19"/>
      <c r="L13" s="19"/>
      <c r="M13" s="19"/>
      <c r="N13" s="19"/>
      <c r="O13" s="19"/>
      <c r="P13" s="19"/>
      <c r="Q13" s="19"/>
      <c r="R13" s="20"/>
    </row>
    <row r="14" spans="2:18" ht="12.75">
      <c r="B14" s="18"/>
      <c r="C14" s="19"/>
      <c r="D14" s="19"/>
      <c r="E14" s="23"/>
      <c r="F14" s="19"/>
      <c r="G14" s="19"/>
      <c r="H14" s="19"/>
      <c r="I14" s="19"/>
      <c r="J14" s="19"/>
      <c r="K14" s="19"/>
      <c r="L14" s="19"/>
      <c r="M14" s="19"/>
      <c r="N14" s="19"/>
      <c r="O14" s="19"/>
      <c r="P14" s="19"/>
      <c r="Q14" s="19"/>
      <c r="R14" s="20"/>
    </row>
    <row r="15" spans="2:18" ht="12.75">
      <c r="B15" s="18"/>
      <c r="C15" s="19"/>
      <c r="D15" s="19"/>
      <c r="E15" s="19" t="s">
        <v>44</v>
      </c>
      <c r="G15" s="19"/>
      <c r="H15" s="19"/>
      <c r="I15" s="19"/>
      <c r="J15" s="19"/>
      <c r="K15" s="19"/>
      <c r="L15" s="19"/>
      <c r="M15" s="19"/>
      <c r="N15" s="19"/>
      <c r="O15" s="19"/>
      <c r="P15" s="19"/>
      <c r="Q15" s="19"/>
      <c r="R15" s="20"/>
    </row>
    <row r="16" spans="2:18" ht="12.75">
      <c r="B16" s="18"/>
      <c r="C16" s="19"/>
      <c r="D16" s="19"/>
      <c r="E16" s="19"/>
      <c r="F16" s="19"/>
      <c r="G16" s="19"/>
      <c r="H16" s="19"/>
      <c r="I16" s="19"/>
      <c r="J16" s="19"/>
      <c r="K16" s="19"/>
      <c r="L16" s="19"/>
      <c r="M16" s="19"/>
      <c r="N16" s="19"/>
      <c r="O16" s="19"/>
      <c r="P16" s="19"/>
      <c r="Q16" s="19"/>
      <c r="R16" s="20"/>
    </row>
    <row r="17" spans="2:18" ht="12.75">
      <c r="B17" s="18"/>
      <c r="C17" s="19"/>
      <c r="D17" s="19"/>
      <c r="E17" s="19"/>
      <c r="F17" s="19"/>
      <c r="G17" s="19"/>
      <c r="H17" s="19"/>
      <c r="I17" s="19"/>
      <c r="J17" s="19"/>
      <c r="K17" s="19"/>
      <c r="L17" s="19"/>
      <c r="M17" s="19"/>
      <c r="N17" s="19"/>
      <c r="O17" s="19"/>
      <c r="P17" s="19"/>
      <c r="Q17" s="19"/>
      <c r="R17" s="20"/>
    </row>
    <row r="18" spans="2:18" ht="21" customHeight="1">
      <c r="B18" s="18"/>
      <c r="C18" s="483" t="s">
        <v>45</v>
      </c>
      <c r="D18" s="483"/>
      <c r="E18" s="25" t="s">
        <v>46</v>
      </c>
      <c r="F18" s="479" t="s">
        <v>47</v>
      </c>
      <c r="G18" s="479"/>
      <c r="H18" s="479"/>
      <c r="I18" s="479" t="s">
        <v>47</v>
      </c>
      <c r="J18" s="479"/>
      <c r="K18" s="479"/>
      <c r="L18" s="479" t="s">
        <v>47</v>
      </c>
      <c r="M18" s="479"/>
      <c r="N18" s="479"/>
      <c r="O18" s="479" t="s">
        <v>47</v>
      </c>
      <c r="P18" s="479"/>
      <c r="Q18" s="479"/>
      <c r="R18" s="20"/>
    </row>
    <row r="19" spans="2:18" ht="13.5" customHeight="1">
      <c r="B19" s="18"/>
      <c r="C19" s="483"/>
      <c r="D19" s="483"/>
      <c r="E19" s="26" t="s">
        <v>48</v>
      </c>
      <c r="F19" s="480" t="s">
        <v>49</v>
      </c>
      <c r="G19" s="481"/>
      <c r="H19" s="481"/>
      <c r="I19" s="481"/>
      <c r="J19" s="481"/>
      <c r="K19" s="481"/>
      <c r="L19" s="481"/>
      <c r="M19" s="481"/>
      <c r="N19" s="481"/>
      <c r="O19" s="481"/>
      <c r="P19" s="481"/>
      <c r="Q19" s="481"/>
      <c r="R19" s="27"/>
    </row>
    <row r="20" spans="2:18" ht="30" customHeight="1">
      <c r="B20" s="18"/>
      <c r="C20" s="482"/>
      <c r="D20" s="482"/>
      <c r="E20" s="28"/>
      <c r="F20" s="28"/>
      <c r="G20" s="28"/>
      <c r="H20" s="28"/>
      <c r="I20" s="28"/>
      <c r="J20" s="28"/>
      <c r="K20" s="28"/>
      <c r="L20" s="28"/>
      <c r="M20" s="28"/>
      <c r="N20" s="28"/>
      <c r="O20" s="28"/>
      <c r="P20" s="28"/>
      <c r="Q20" s="28"/>
      <c r="R20" s="20"/>
    </row>
    <row r="21" spans="2:18" ht="30" customHeight="1">
      <c r="B21" s="18"/>
      <c r="C21" s="482"/>
      <c r="D21" s="482"/>
      <c r="E21" s="28"/>
      <c r="F21" s="28"/>
      <c r="G21" s="28"/>
      <c r="H21" s="28"/>
      <c r="I21" s="28"/>
      <c r="J21" s="28"/>
      <c r="K21" s="28"/>
      <c r="L21" s="28"/>
      <c r="M21" s="28"/>
      <c r="N21" s="28"/>
      <c r="O21" s="28"/>
      <c r="P21" s="28"/>
      <c r="Q21" s="28"/>
      <c r="R21" s="20"/>
    </row>
    <row r="22" spans="2:18" ht="30" customHeight="1">
      <c r="B22" s="18"/>
      <c r="C22" s="482"/>
      <c r="D22" s="482"/>
      <c r="E22" s="28"/>
      <c r="F22" s="28"/>
      <c r="G22" s="28"/>
      <c r="H22" s="28"/>
      <c r="I22" s="28"/>
      <c r="J22" s="28"/>
      <c r="K22" s="28"/>
      <c r="L22" s="28"/>
      <c r="M22" s="28"/>
      <c r="N22" s="28"/>
      <c r="O22" s="28"/>
      <c r="P22" s="28"/>
      <c r="Q22" s="28"/>
      <c r="R22" s="20"/>
    </row>
    <row r="23" spans="2:18" ht="30" customHeight="1">
      <c r="B23" s="18"/>
      <c r="C23" s="482"/>
      <c r="D23" s="482"/>
      <c r="E23" s="28"/>
      <c r="F23" s="28"/>
      <c r="G23" s="28"/>
      <c r="H23" s="28"/>
      <c r="I23" s="28"/>
      <c r="J23" s="28"/>
      <c r="K23" s="28"/>
      <c r="L23" s="28"/>
      <c r="M23" s="28"/>
      <c r="N23" s="28"/>
      <c r="O23" s="28"/>
      <c r="P23" s="28"/>
      <c r="Q23" s="28"/>
      <c r="R23" s="20"/>
    </row>
    <row r="24" spans="2:18" ht="30" customHeight="1">
      <c r="B24" s="18"/>
      <c r="C24" s="482"/>
      <c r="D24" s="482"/>
      <c r="E24" s="28"/>
      <c r="F24" s="28"/>
      <c r="G24" s="28"/>
      <c r="H24" s="28"/>
      <c r="I24" s="28"/>
      <c r="J24" s="28"/>
      <c r="K24" s="28"/>
      <c r="L24" s="28"/>
      <c r="M24" s="28"/>
      <c r="N24" s="28"/>
      <c r="O24" s="28"/>
      <c r="P24" s="28"/>
      <c r="Q24" s="28"/>
      <c r="R24" s="20"/>
    </row>
    <row r="25" spans="2:18" ht="30" customHeight="1">
      <c r="B25" s="18"/>
      <c r="C25" s="482"/>
      <c r="D25" s="482"/>
      <c r="E25" s="28"/>
      <c r="F25" s="28"/>
      <c r="G25" s="28"/>
      <c r="H25" s="28"/>
      <c r="I25" s="28"/>
      <c r="J25" s="28"/>
      <c r="K25" s="28"/>
      <c r="L25" s="28"/>
      <c r="M25" s="28"/>
      <c r="N25" s="28"/>
      <c r="O25" s="28"/>
      <c r="P25" s="28"/>
      <c r="Q25" s="28"/>
      <c r="R25" s="20"/>
    </row>
    <row r="26" spans="2:18" ht="30" customHeight="1">
      <c r="B26" s="18"/>
      <c r="C26" s="482"/>
      <c r="D26" s="482"/>
      <c r="E26" s="28"/>
      <c r="F26" s="28"/>
      <c r="G26" s="28"/>
      <c r="H26" s="28"/>
      <c r="I26" s="28"/>
      <c r="J26" s="28"/>
      <c r="K26" s="28"/>
      <c r="L26" s="28"/>
      <c r="M26" s="28"/>
      <c r="N26" s="28"/>
      <c r="O26" s="28"/>
      <c r="P26" s="28"/>
      <c r="Q26" s="28"/>
      <c r="R26" s="20"/>
    </row>
    <row r="27" spans="2:18" ht="30" customHeight="1">
      <c r="B27" s="18"/>
      <c r="C27" s="29"/>
      <c r="D27" s="29"/>
      <c r="E27" s="19"/>
      <c r="F27" s="19"/>
      <c r="G27" s="19"/>
      <c r="H27" s="19"/>
      <c r="I27" s="19"/>
      <c r="J27" s="19"/>
      <c r="K27" s="19"/>
      <c r="L27" s="19"/>
      <c r="M27" s="19"/>
      <c r="N27" s="19"/>
      <c r="O27" s="19"/>
      <c r="P27" s="19"/>
      <c r="Q27" s="19"/>
      <c r="R27" s="20"/>
    </row>
    <row r="28" spans="2:18" ht="12.75">
      <c r="B28" s="18"/>
      <c r="C28" s="484" t="s">
        <v>50</v>
      </c>
      <c r="D28" s="484"/>
      <c r="E28" s="484"/>
      <c r="F28" s="484"/>
      <c r="G28" s="484"/>
      <c r="H28" s="484"/>
      <c r="I28" s="484"/>
      <c r="J28" s="484"/>
      <c r="K28" s="19"/>
      <c r="L28" s="19"/>
      <c r="M28" s="19"/>
      <c r="N28" s="19"/>
      <c r="O28" s="19"/>
      <c r="P28" s="19"/>
      <c r="Q28" s="19"/>
      <c r="R28" s="20"/>
    </row>
    <row r="29" spans="2:18" ht="12.75">
      <c r="B29" s="18"/>
      <c r="C29" s="19"/>
      <c r="D29" s="19"/>
      <c r="E29" s="19"/>
      <c r="F29" s="19"/>
      <c r="G29" s="19"/>
      <c r="H29" s="19"/>
      <c r="I29" s="19"/>
      <c r="J29" s="19"/>
      <c r="K29" s="19"/>
      <c r="L29" s="19"/>
      <c r="M29" s="19"/>
      <c r="N29" s="19"/>
      <c r="O29" s="19"/>
      <c r="P29" s="19"/>
      <c r="Q29" s="19"/>
      <c r="R29" s="20"/>
    </row>
    <row r="30" spans="2:18" ht="12.75">
      <c r="B30" s="18"/>
      <c r="C30" s="19" t="s">
        <v>51</v>
      </c>
      <c r="D30" s="19"/>
      <c r="E30" s="19"/>
      <c r="F30" s="19"/>
      <c r="G30" s="19"/>
      <c r="H30" s="19"/>
      <c r="I30" s="19"/>
      <c r="J30" s="19"/>
      <c r="K30" s="19"/>
      <c r="L30" s="19"/>
      <c r="M30" s="19"/>
      <c r="N30" s="19"/>
      <c r="O30" s="19"/>
      <c r="P30" s="19"/>
      <c r="Q30" s="19"/>
      <c r="R30" s="20"/>
    </row>
    <row r="31" spans="2:18" ht="12.75">
      <c r="B31" s="18"/>
      <c r="C31" s="19"/>
      <c r="D31" s="19"/>
      <c r="E31" s="19"/>
      <c r="F31" s="19"/>
      <c r="G31" s="19"/>
      <c r="H31" s="19"/>
      <c r="I31" s="19"/>
      <c r="J31" s="19"/>
      <c r="K31" s="19"/>
      <c r="L31" s="19"/>
      <c r="M31" s="19"/>
      <c r="N31" s="19"/>
      <c r="O31" s="19"/>
      <c r="P31" s="19"/>
      <c r="Q31" s="19"/>
      <c r="R31" s="20"/>
    </row>
    <row r="32" spans="2:18" ht="12.75">
      <c r="B32" s="18"/>
      <c r="C32" s="19"/>
      <c r="D32" s="19"/>
      <c r="E32" s="19"/>
      <c r="F32" s="19"/>
      <c r="G32" s="19"/>
      <c r="H32" s="19"/>
      <c r="I32" s="19"/>
      <c r="J32" s="19"/>
      <c r="K32" s="19"/>
      <c r="L32" s="19"/>
      <c r="M32" s="19"/>
      <c r="N32" s="19"/>
      <c r="O32" s="19"/>
      <c r="P32" s="19"/>
      <c r="Q32" s="19"/>
      <c r="R32" s="20"/>
    </row>
    <row r="33" spans="2:18" ht="12.75">
      <c r="B33" s="18"/>
      <c r="C33" s="19"/>
      <c r="D33" s="19"/>
      <c r="E33" s="19"/>
      <c r="F33" s="19"/>
      <c r="G33" s="19"/>
      <c r="H33" s="19"/>
      <c r="I33" s="19"/>
      <c r="J33" s="19"/>
      <c r="K33" s="19"/>
      <c r="L33" s="19"/>
      <c r="M33" s="19"/>
      <c r="N33" s="19"/>
      <c r="O33" s="19"/>
      <c r="P33" s="19"/>
      <c r="Q33" s="19"/>
      <c r="R33" s="20"/>
    </row>
    <row r="34" spans="2:18" ht="12.75">
      <c r="B34" s="18"/>
      <c r="C34" s="19" t="s">
        <v>52</v>
      </c>
      <c r="D34" s="19"/>
      <c r="E34" s="19"/>
      <c r="F34" s="19"/>
      <c r="G34" s="19"/>
      <c r="H34" s="19"/>
      <c r="I34" s="19"/>
      <c r="J34" s="19"/>
      <c r="K34" s="19"/>
      <c r="L34" s="19"/>
      <c r="M34" s="19"/>
      <c r="N34" s="19"/>
      <c r="O34" s="19"/>
      <c r="P34" s="19"/>
      <c r="Q34" s="19"/>
      <c r="R34" s="20"/>
    </row>
    <row r="35" spans="2:18" ht="12.75">
      <c r="B35" s="18"/>
      <c r="C35" s="19"/>
      <c r="D35" s="19"/>
      <c r="E35" s="19"/>
      <c r="F35" s="19"/>
      <c r="G35" s="19"/>
      <c r="H35" s="19"/>
      <c r="I35" s="19"/>
      <c r="J35" s="19"/>
      <c r="K35" s="19"/>
      <c r="L35" s="19"/>
      <c r="M35" s="19"/>
      <c r="N35" s="19"/>
      <c r="O35" s="19"/>
      <c r="P35" s="19"/>
      <c r="Q35" s="19"/>
      <c r="R35" s="20"/>
    </row>
    <row r="36" spans="2:18" ht="12.75">
      <c r="B36" s="18"/>
      <c r="C36" s="19"/>
      <c r="D36" s="19"/>
      <c r="E36" s="19"/>
      <c r="F36" s="19"/>
      <c r="G36" s="19"/>
      <c r="H36" s="19"/>
      <c r="I36" s="19"/>
      <c r="J36" s="19"/>
      <c r="K36" s="19"/>
      <c r="L36" s="19"/>
      <c r="M36" s="19"/>
      <c r="N36" s="19"/>
      <c r="O36" s="19"/>
      <c r="P36" s="19"/>
      <c r="Q36" s="19"/>
      <c r="R36" s="20"/>
    </row>
    <row r="37" spans="2:18" ht="12.75">
      <c r="B37" s="18"/>
      <c r="C37" s="19"/>
      <c r="D37" s="19"/>
      <c r="E37" s="21" t="s">
        <v>53</v>
      </c>
      <c r="F37" s="21"/>
      <c r="G37" s="19"/>
      <c r="H37" s="19"/>
      <c r="I37" s="19"/>
      <c r="J37" s="19"/>
      <c r="K37" s="19"/>
      <c r="L37" s="19"/>
      <c r="M37" s="19"/>
      <c r="N37" s="19"/>
      <c r="O37" s="19"/>
      <c r="P37" s="19"/>
      <c r="Q37" s="19"/>
      <c r="R37" s="20"/>
    </row>
    <row r="38" spans="2:18" ht="12.75">
      <c r="B38" s="18"/>
      <c r="C38" s="19"/>
      <c r="D38" s="19"/>
      <c r="E38" s="30"/>
      <c r="F38" s="30"/>
      <c r="G38" s="19"/>
      <c r="H38" s="19"/>
      <c r="I38" s="19"/>
      <c r="J38" s="19"/>
      <c r="K38" s="19"/>
      <c r="L38" s="19"/>
      <c r="M38" s="19"/>
      <c r="N38" s="19"/>
      <c r="O38" s="19"/>
      <c r="P38" s="19"/>
      <c r="Q38" s="19"/>
      <c r="R38" s="20"/>
    </row>
    <row r="39" spans="2:18" ht="12.75">
      <c r="B39" s="18"/>
      <c r="C39" s="19" t="s">
        <v>298</v>
      </c>
      <c r="D39" s="19"/>
      <c r="E39" s="21" t="s">
        <v>54</v>
      </c>
      <c r="F39" s="21"/>
      <c r="G39" s="19"/>
      <c r="H39" s="19"/>
      <c r="I39" s="19"/>
      <c r="J39" s="19"/>
      <c r="K39" s="19"/>
      <c r="L39" s="19"/>
      <c r="M39" s="19"/>
      <c r="N39" s="19"/>
      <c r="O39" s="19"/>
      <c r="P39" s="19"/>
      <c r="Q39" s="19"/>
      <c r="R39" s="20"/>
    </row>
    <row r="40" spans="2:39" ht="12.75" customHeight="1">
      <c r="B40" s="18"/>
      <c r="C40" s="19"/>
      <c r="D40" s="19"/>
      <c r="E40" s="30"/>
      <c r="F40" s="30"/>
      <c r="G40" s="19"/>
      <c r="H40" s="19"/>
      <c r="I40" s="19"/>
      <c r="J40" s="19"/>
      <c r="K40" s="19"/>
      <c r="L40" s="19"/>
      <c r="M40" s="19"/>
      <c r="N40" s="19"/>
      <c r="O40" s="19"/>
      <c r="P40" s="19"/>
      <c r="Q40" s="19"/>
      <c r="R40" s="20"/>
      <c r="Y40" s="219"/>
      <c r="Z40" s="219"/>
      <c r="AA40" s="219"/>
      <c r="AB40" s="219"/>
      <c r="AC40" s="219"/>
      <c r="AD40" s="219"/>
      <c r="AE40" s="219"/>
      <c r="AF40" s="219"/>
      <c r="AG40" s="219"/>
      <c r="AH40" s="219"/>
      <c r="AI40" s="219"/>
      <c r="AJ40" s="219"/>
      <c r="AK40" s="219"/>
      <c r="AL40" s="219"/>
      <c r="AM40" s="219"/>
    </row>
    <row r="41" spans="2:39" ht="12.75" customHeight="1">
      <c r="B41" s="18"/>
      <c r="C41" s="19"/>
      <c r="D41" s="19"/>
      <c r="E41" s="21" t="s">
        <v>55</v>
      </c>
      <c r="F41" s="21"/>
      <c r="G41" s="19"/>
      <c r="H41" s="19"/>
      <c r="I41" s="19"/>
      <c r="J41" s="19"/>
      <c r="K41" s="19"/>
      <c r="L41" s="19"/>
      <c r="M41" s="19"/>
      <c r="N41" s="19"/>
      <c r="O41" s="19"/>
      <c r="P41" s="218"/>
      <c r="Q41" s="19"/>
      <c r="R41" s="20"/>
      <c r="Y41" s="219"/>
      <c r="Z41" s="219"/>
      <c r="AA41" s="219"/>
      <c r="AB41" s="219"/>
      <c r="AC41" s="219"/>
      <c r="AD41" s="219"/>
      <c r="AE41" s="219"/>
      <c r="AF41" s="219"/>
      <c r="AG41" s="219"/>
      <c r="AH41" s="219"/>
      <c r="AI41" s="219"/>
      <c r="AJ41" s="219"/>
      <c r="AK41" s="219"/>
      <c r="AL41" s="219"/>
      <c r="AM41" s="219"/>
    </row>
    <row r="42" spans="2:39" ht="12.75" customHeight="1">
      <c r="B42" s="31"/>
      <c r="C42" s="32"/>
      <c r="D42" s="32"/>
      <c r="E42" s="32"/>
      <c r="F42" s="32"/>
      <c r="G42" s="32"/>
      <c r="H42" s="32"/>
      <c r="I42" s="32"/>
      <c r="J42" s="32"/>
      <c r="K42" s="32"/>
      <c r="L42" s="32"/>
      <c r="M42" s="32"/>
      <c r="N42" s="32"/>
      <c r="O42" s="32"/>
      <c r="P42" s="32"/>
      <c r="Q42" s="32"/>
      <c r="R42" s="33"/>
      <c r="Y42" s="219"/>
      <c r="Z42" s="219"/>
      <c r="AA42" s="219"/>
      <c r="AB42" s="219"/>
      <c r="AC42" s="219"/>
      <c r="AD42" s="219"/>
      <c r="AE42" s="219"/>
      <c r="AF42" s="219"/>
      <c r="AG42" s="219"/>
      <c r="AH42" s="219"/>
      <c r="AI42" s="219"/>
      <c r="AJ42" s="219"/>
      <c r="AK42" s="219"/>
      <c r="AL42" s="219"/>
      <c r="AM42" s="219"/>
    </row>
    <row r="43" spans="25:39" ht="12.75" customHeight="1">
      <c r="Y43" s="219"/>
      <c r="Z43" s="219"/>
      <c r="AA43" s="219"/>
      <c r="AB43" s="219"/>
      <c r="AC43" s="219"/>
      <c r="AD43" s="219"/>
      <c r="AE43" s="219"/>
      <c r="AF43" s="219"/>
      <c r="AG43" s="219"/>
      <c r="AH43" s="219"/>
      <c r="AI43" s="219"/>
      <c r="AJ43" s="219"/>
      <c r="AK43" s="219"/>
      <c r="AL43" s="219"/>
      <c r="AM43" s="219"/>
    </row>
    <row r="44" spans="5:39" ht="15" customHeight="1">
      <c r="E44" s="77" t="s">
        <v>311</v>
      </c>
      <c r="F44" s="77"/>
      <c r="G44" s="77"/>
      <c r="H44" s="77"/>
      <c r="I44" s="77"/>
      <c r="J44" s="77"/>
      <c r="K44" s="77"/>
      <c r="L44" s="77"/>
      <c r="M44" s="77"/>
      <c r="N44" s="77"/>
      <c r="O44" s="77"/>
      <c r="P44" s="77"/>
      <c r="Q44" s="77"/>
      <c r="R44" s="77"/>
      <c r="S44" s="219"/>
      <c r="Y44" s="19"/>
      <c r="Z44" s="19"/>
      <c r="AA44" s="19"/>
      <c r="AB44" s="19"/>
      <c r="AC44" s="19"/>
      <c r="AD44" s="19"/>
      <c r="AE44" s="19"/>
      <c r="AF44" s="19"/>
      <c r="AG44" s="19"/>
      <c r="AH44" s="19"/>
      <c r="AI44" s="19"/>
      <c r="AJ44" s="19"/>
      <c r="AK44" s="19"/>
      <c r="AL44" s="19"/>
      <c r="AM44" s="19"/>
    </row>
    <row r="45" spans="5:39" ht="15" customHeight="1">
      <c r="E45" s="77" t="s">
        <v>312</v>
      </c>
      <c r="F45" s="77"/>
      <c r="G45" s="77"/>
      <c r="H45" s="77"/>
      <c r="I45" s="77"/>
      <c r="J45" s="77"/>
      <c r="K45" s="77"/>
      <c r="L45" s="77"/>
      <c r="M45" s="77"/>
      <c r="N45" s="77"/>
      <c r="O45" s="77"/>
      <c r="P45" s="77"/>
      <c r="Q45" s="77"/>
      <c r="R45" s="77"/>
      <c r="S45" s="219"/>
      <c r="Y45" s="19"/>
      <c r="Z45" s="19"/>
      <c r="AA45" s="19"/>
      <c r="AB45" s="19"/>
      <c r="AC45" s="19"/>
      <c r="AD45" s="19"/>
      <c r="AE45" s="19"/>
      <c r="AF45" s="19"/>
      <c r="AG45" s="19"/>
      <c r="AH45" s="19"/>
      <c r="AI45" s="19"/>
      <c r="AJ45" s="19"/>
      <c r="AK45" s="19"/>
      <c r="AL45" s="19"/>
      <c r="AM45" s="19"/>
    </row>
    <row r="46" ht="12.75">
      <c r="S46" s="19"/>
    </row>
  </sheetData>
  <sheetProtection/>
  <mergeCells count="18">
    <mergeCell ref="C26:D26"/>
    <mergeCell ref="C28:J28"/>
    <mergeCell ref="C22:D22"/>
    <mergeCell ref="C23:D23"/>
    <mergeCell ref="C24:D24"/>
    <mergeCell ref="C25:D25"/>
    <mergeCell ref="C20:D20"/>
    <mergeCell ref="C21:D21"/>
    <mergeCell ref="C18:D19"/>
    <mergeCell ref="F18:H18"/>
    <mergeCell ref="I18:K18"/>
    <mergeCell ref="L18:N18"/>
    <mergeCell ref="B6:R6"/>
    <mergeCell ref="E9:Q9"/>
    <mergeCell ref="F11:I11"/>
    <mergeCell ref="J11:K11"/>
    <mergeCell ref="O18:Q18"/>
    <mergeCell ref="F19:Q19"/>
  </mergeCells>
  <printOptions/>
  <pageMargins left="0.787" right="0.787" top="0.984" bottom="0.984" header="0.512" footer="0.512"/>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tabColor indexed="45"/>
  </sheetPr>
  <dimension ref="A1:AB55"/>
  <sheetViews>
    <sheetView showGridLines="0" view="pageBreakPreview" zoomScale="85" zoomScaleNormal="75" zoomScaleSheetLayoutView="85" zoomScalePageLayoutView="0" workbookViewId="0" topLeftCell="A4">
      <selection activeCell="F59" sqref="F59"/>
    </sheetView>
  </sheetViews>
  <sheetFormatPr defaultColWidth="9.00390625" defaultRowHeight="13.5"/>
  <cols>
    <col min="1" max="1" width="2.375" style="1" customWidth="1"/>
    <col min="2" max="2" width="2.125" style="1" customWidth="1"/>
    <col min="3" max="3" width="1.625" style="1" customWidth="1"/>
    <col min="4" max="4" width="16.375" style="1" customWidth="1"/>
    <col min="5" max="7" width="21.625" style="1" customWidth="1"/>
    <col min="8" max="8" width="1.625" style="1" customWidth="1"/>
    <col min="9" max="16384" width="9.00390625" style="1" customWidth="1"/>
  </cols>
  <sheetData>
    <row r="1" ht="12.75">
      <c r="A1" s="14" t="s">
        <v>56</v>
      </c>
    </row>
    <row r="2" ht="7.5" customHeight="1"/>
    <row r="3" spans="2:8" ht="12.75">
      <c r="B3" s="15"/>
      <c r="C3" s="16"/>
      <c r="D3" s="16"/>
      <c r="E3" s="16"/>
      <c r="F3" s="16"/>
      <c r="G3" s="16"/>
      <c r="H3" s="17"/>
    </row>
    <row r="4" spans="2:8" ht="12.75">
      <c r="B4" s="18"/>
      <c r="C4" s="19"/>
      <c r="D4" s="19"/>
      <c r="E4" s="19"/>
      <c r="F4" s="19"/>
      <c r="G4" s="19"/>
      <c r="H4" s="20"/>
    </row>
    <row r="5" spans="2:8" ht="12.75">
      <c r="B5" s="18"/>
      <c r="C5" s="19"/>
      <c r="D5" s="19"/>
      <c r="E5" s="19"/>
      <c r="F5" s="19"/>
      <c r="G5" s="19"/>
      <c r="H5" s="20"/>
    </row>
    <row r="6" spans="2:8" ht="18.75">
      <c r="B6" s="475" t="s">
        <v>57</v>
      </c>
      <c r="C6" s="476"/>
      <c r="D6" s="476"/>
      <c r="E6" s="476"/>
      <c r="F6" s="476"/>
      <c r="G6" s="476"/>
      <c r="H6" s="477"/>
    </row>
    <row r="7" spans="2:8" ht="13.5" customHeight="1">
      <c r="B7" s="18"/>
      <c r="C7" s="19"/>
      <c r="D7" s="34"/>
      <c r="E7" s="35"/>
      <c r="F7" s="35"/>
      <c r="G7" s="19"/>
      <c r="H7" s="20"/>
    </row>
    <row r="8" spans="2:8" ht="12.75">
      <c r="B8" s="18"/>
      <c r="C8" s="19"/>
      <c r="D8" s="19"/>
      <c r="E8" s="19"/>
      <c r="F8" s="19"/>
      <c r="G8" s="19"/>
      <c r="H8" s="20"/>
    </row>
    <row r="9" spans="2:8" ht="13.5" customHeight="1">
      <c r="B9" s="18"/>
      <c r="C9" s="19"/>
      <c r="H9" s="20"/>
    </row>
    <row r="10" spans="2:8" ht="13.5" customHeight="1">
      <c r="B10" s="18">
        <v>1</v>
      </c>
      <c r="C10" s="19"/>
      <c r="D10" s="36" t="s">
        <v>58</v>
      </c>
      <c r="H10" s="20"/>
    </row>
    <row r="11" spans="2:8" ht="13.5" customHeight="1">
      <c r="B11" s="18"/>
      <c r="C11" s="19"/>
      <c r="D11" s="36"/>
      <c r="H11" s="20"/>
    </row>
    <row r="12" spans="2:8" ht="13.5" customHeight="1">
      <c r="B12" s="18"/>
      <c r="C12" s="19"/>
      <c r="D12" s="36"/>
      <c r="H12" s="20"/>
    </row>
    <row r="13" spans="2:8" ht="13.5" customHeight="1">
      <c r="B13" s="18"/>
      <c r="C13" s="19"/>
      <c r="H13" s="20"/>
    </row>
    <row r="14" spans="2:8" ht="13.5" customHeight="1">
      <c r="B14" s="18">
        <v>2</v>
      </c>
      <c r="C14" s="19"/>
      <c r="D14" s="36" t="s">
        <v>59</v>
      </c>
      <c r="E14" s="1" t="s">
        <v>60</v>
      </c>
      <c r="H14" s="20"/>
    </row>
    <row r="15" spans="2:8" ht="13.5" customHeight="1">
      <c r="B15" s="18"/>
      <c r="C15" s="19"/>
      <c r="H15" s="20"/>
    </row>
    <row r="16" spans="2:8" ht="13.5" customHeight="1">
      <c r="B16" s="18"/>
      <c r="C16" s="19"/>
      <c r="H16" s="20"/>
    </row>
    <row r="17" spans="2:8" ht="13.5" customHeight="1">
      <c r="B17" s="18"/>
      <c r="C17" s="19"/>
      <c r="H17" s="20"/>
    </row>
    <row r="18" spans="2:8" ht="13.5" customHeight="1">
      <c r="B18" s="18">
        <v>3</v>
      </c>
      <c r="C18" s="19"/>
      <c r="D18" s="1" t="s">
        <v>61</v>
      </c>
      <c r="H18" s="20"/>
    </row>
    <row r="19" spans="2:8" ht="13.5" customHeight="1">
      <c r="B19" s="18"/>
      <c r="C19" s="19"/>
      <c r="H19" s="20"/>
    </row>
    <row r="20" spans="2:8" ht="37.5" customHeight="1">
      <c r="B20" s="18"/>
      <c r="C20" s="486"/>
      <c r="D20" s="487"/>
      <c r="E20" s="24" t="s">
        <v>62</v>
      </c>
      <c r="F20" s="24" t="s">
        <v>63</v>
      </c>
      <c r="G20" s="24" t="s">
        <v>64</v>
      </c>
      <c r="H20" s="20"/>
    </row>
    <row r="21" spans="2:8" ht="37.5" customHeight="1">
      <c r="B21" s="18"/>
      <c r="C21" s="488" t="s">
        <v>65</v>
      </c>
      <c r="D21" s="489"/>
      <c r="E21" s="28"/>
      <c r="F21" s="28"/>
      <c r="G21" s="24" t="s">
        <v>66</v>
      </c>
      <c r="H21" s="20"/>
    </row>
    <row r="22" spans="2:8" ht="37.5" customHeight="1">
      <c r="B22" s="18"/>
      <c r="C22" s="488" t="s">
        <v>67</v>
      </c>
      <c r="D22" s="489"/>
      <c r="E22" s="28"/>
      <c r="F22" s="28"/>
      <c r="G22" s="24" t="s">
        <v>68</v>
      </c>
      <c r="H22" s="20"/>
    </row>
    <row r="23" spans="2:8" ht="13.5" customHeight="1">
      <c r="B23" s="18"/>
      <c r="C23" s="29"/>
      <c r="D23" s="29"/>
      <c r="E23" s="22"/>
      <c r="F23" s="22"/>
      <c r="G23" s="29"/>
      <c r="H23" s="20"/>
    </row>
    <row r="24" spans="2:8" ht="12.75" customHeight="1">
      <c r="B24" s="18"/>
      <c r="C24" s="19"/>
      <c r="D24" s="19"/>
      <c r="E24" s="19"/>
      <c r="F24" s="19"/>
      <c r="G24" s="19"/>
      <c r="H24" s="20"/>
    </row>
    <row r="25" spans="2:8" ht="12.75">
      <c r="B25" s="18"/>
      <c r="C25" s="19"/>
      <c r="D25" s="19" t="s">
        <v>69</v>
      </c>
      <c r="E25" s="19"/>
      <c r="F25" s="19"/>
      <c r="G25" s="19"/>
      <c r="H25" s="20"/>
    </row>
    <row r="26" spans="2:8" ht="12.75">
      <c r="B26" s="18"/>
      <c r="C26" s="19"/>
      <c r="D26" s="19"/>
      <c r="E26" s="19"/>
      <c r="F26" s="19"/>
      <c r="G26" s="19"/>
      <c r="H26" s="20"/>
    </row>
    <row r="27" spans="2:8" ht="12.75">
      <c r="B27" s="18"/>
      <c r="C27" s="19"/>
      <c r="D27" s="485" t="s">
        <v>70</v>
      </c>
      <c r="E27" s="485"/>
      <c r="F27" s="485"/>
      <c r="G27" s="19"/>
      <c r="H27" s="20"/>
    </row>
    <row r="28" spans="2:8" ht="12.75">
      <c r="B28" s="18"/>
      <c r="C28" s="19"/>
      <c r="D28" s="23"/>
      <c r="E28" s="23"/>
      <c r="F28" s="23"/>
      <c r="G28" s="19"/>
      <c r="H28" s="20"/>
    </row>
    <row r="29" spans="2:8" ht="12.75">
      <c r="B29" s="18"/>
      <c r="C29" s="19"/>
      <c r="D29" s="23"/>
      <c r="E29" s="23"/>
      <c r="F29" s="23"/>
      <c r="G29" s="19"/>
      <c r="H29" s="20"/>
    </row>
    <row r="30" spans="2:8" ht="15" customHeight="1">
      <c r="B30" s="18"/>
      <c r="C30" s="19"/>
      <c r="D30" s="19"/>
      <c r="E30" s="19"/>
      <c r="F30" s="19"/>
      <c r="G30" s="19"/>
      <c r="H30" s="20"/>
    </row>
    <row r="31" spans="2:8" ht="12.75">
      <c r="B31" s="18"/>
      <c r="C31" s="19"/>
      <c r="D31" s="19" t="s">
        <v>71</v>
      </c>
      <c r="E31" s="19"/>
      <c r="F31" s="19"/>
      <c r="G31" s="19"/>
      <c r="H31" s="20"/>
    </row>
    <row r="32" spans="2:8" ht="12.75">
      <c r="B32" s="18"/>
      <c r="C32" s="19"/>
      <c r="D32" s="19"/>
      <c r="E32" s="19"/>
      <c r="F32" s="19"/>
      <c r="G32" s="19"/>
      <c r="H32" s="20"/>
    </row>
    <row r="33" spans="2:8" ht="12.75">
      <c r="B33" s="18"/>
      <c r="C33" s="19"/>
      <c r="D33" s="19"/>
      <c r="E33" s="19"/>
      <c r="F33" s="19"/>
      <c r="G33" s="19"/>
      <c r="H33" s="20"/>
    </row>
    <row r="34" spans="2:8" ht="15" customHeight="1">
      <c r="B34" s="18"/>
      <c r="C34" s="19"/>
      <c r="D34" s="19"/>
      <c r="E34" s="19"/>
      <c r="F34" s="19"/>
      <c r="G34" s="19"/>
      <c r="H34" s="20"/>
    </row>
    <row r="35" spans="2:8" ht="12.75">
      <c r="B35" s="18"/>
      <c r="C35" s="19"/>
      <c r="D35" s="19" t="s">
        <v>72</v>
      </c>
      <c r="E35" s="19"/>
      <c r="F35" s="19"/>
      <c r="G35" s="19"/>
      <c r="H35" s="20"/>
    </row>
    <row r="36" spans="2:8" ht="12.75">
      <c r="B36" s="18"/>
      <c r="C36" s="19"/>
      <c r="D36" s="19"/>
      <c r="E36" s="19"/>
      <c r="F36" s="19"/>
      <c r="G36" s="19"/>
      <c r="H36" s="20"/>
    </row>
    <row r="37" spans="2:8" ht="12.75">
      <c r="B37" s="18"/>
      <c r="C37" s="19"/>
      <c r="D37" s="19"/>
      <c r="E37" s="19"/>
      <c r="F37" s="19"/>
      <c r="G37" s="19"/>
      <c r="H37" s="20"/>
    </row>
    <row r="38" spans="2:8" ht="15" customHeight="1">
      <c r="B38" s="18"/>
      <c r="C38" s="19"/>
      <c r="D38" s="19"/>
      <c r="E38" s="19"/>
      <c r="F38" s="19"/>
      <c r="G38" s="19"/>
      <c r="H38" s="20"/>
    </row>
    <row r="39" spans="2:8" ht="12.75">
      <c r="B39" s="18"/>
      <c r="C39" s="19"/>
      <c r="D39" s="19"/>
      <c r="E39" s="19" t="s">
        <v>73</v>
      </c>
      <c r="F39" s="19"/>
      <c r="G39" s="19"/>
      <c r="H39" s="20"/>
    </row>
    <row r="40" spans="2:8" ht="12.75">
      <c r="B40" s="18"/>
      <c r="C40" s="19"/>
      <c r="D40" s="19"/>
      <c r="E40" s="19"/>
      <c r="F40" s="19"/>
      <c r="G40" s="19"/>
      <c r="H40" s="20"/>
    </row>
    <row r="41" spans="2:8" ht="12.75">
      <c r="B41" s="18"/>
      <c r="C41" s="19"/>
      <c r="D41" s="19"/>
      <c r="E41" s="19"/>
      <c r="F41" s="19"/>
      <c r="G41" s="19"/>
      <c r="H41" s="20"/>
    </row>
    <row r="42" spans="2:8" ht="12.75">
      <c r="B42" s="18"/>
      <c r="C42" s="19"/>
      <c r="D42" s="19"/>
      <c r="E42" s="19" t="s">
        <v>299</v>
      </c>
      <c r="F42" s="19"/>
      <c r="G42" s="19"/>
      <c r="H42" s="20"/>
    </row>
    <row r="43" spans="2:28" ht="12.75" customHeight="1">
      <c r="B43" s="18"/>
      <c r="C43" s="19"/>
      <c r="D43" s="19"/>
      <c r="E43" s="19"/>
      <c r="F43" s="19"/>
      <c r="G43" s="19"/>
      <c r="H43" s="20"/>
      <c r="M43" s="219"/>
      <c r="N43" s="219"/>
      <c r="O43" s="219"/>
      <c r="P43" s="219"/>
      <c r="Q43" s="219"/>
      <c r="R43" s="219"/>
      <c r="S43" s="219"/>
      <c r="T43" s="219"/>
      <c r="U43" s="219"/>
      <c r="V43" s="219"/>
      <c r="W43" s="219"/>
      <c r="X43" s="219"/>
      <c r="Y43" s="219"/>
      <c r="Z43" s="219"/>
      <c r="AA43" s="19"/>
      <c r="AB43" s="19"/>
    </row>
    <row r="44" spans="2:28" ht="12.75" customHeight="1">
      <c r="B44" s="18"/>
      <c r="C44" s="19"/>
      <c r="D44" s="19"/>
      <c r="E44" s="19"/>
      <c r="F44" s="19"/>
      <c r="G44" s="19"/>
      <c r="H44" s="20"/>
      <c r="M44" s="219"/>
      <c r="N44" s="219"/>
      <c r="O44" s="219"/>
      <c r="P44" s="219"/>
      <c r="Q44" s="219"/>
      <c r="R44" s="219"/>
      <c r="S44" s="219"/>
      <c r="T44" s="219"/>
      <c r="U44" s="219"/>
      <c r="V44" s="219"/>
      <c r="W44" s="219"/>
      <c r="X44" s="219"/>
      <c r="Y44" s="219"/>
      <c r="Z44" s="219"/>
      <c r="AA44" s="19"/>
      <c r="AB44" s="19"/>
    </row>
    <row r="45" spans="2:28" ht="12.75">
      <c r="B45" s="18"/>
      <c r="C45" s="19"/>
      <c r="D45" s="19"/>
      <c r="E45" s="19" t="s">
        <v>74</v>
      </c>
      <c r="F45" s="19"/>
      <c r="G45" s="240"/>
      <c r="H45" s="20"/>
      <c r="M45" s="19"/>
      <c r="N45" s="19"/>
      <c r="O45" s="19"/>
      <c r="P45" s="19"/>
      <c r="Q45" s="19"/>
      <c r="R45" s="19"/>
      <c r="S45" s="19"/>
      <c r="T45" s="19"/>
      <c r="U45" s="19"/>
      <c r="V45" s="19"/>
      <c r="W45" s="19"/>
      <c r="X45" s="19"/>
      <c r="Y45" s="19"/>
      <c r="Z45" s="19"/>
      <c r="AA45" s="19"/>
      <c r="AB45" s="19"/>
    </row>
    <row r="46" spans="2:28" ht="12.75">
      <c r="B46" s="18"/>
      <c r="C46" s="19"/>
      <c r="D46" s="19"/>
      <c r="E46" s="19"/>
      <c r="F46" s="19"/>
      <c r="G46" s="19"/>
      <c r="H46" s="20"/>
      <c r="M46" s="19"/>
      <c r="N46" s="19"/>
      <c r="O46" s="19"/>
      <c r="P46" s="19"/>
      <c r="Q46" s="19"/>
      <c r="R46" s="19"/>
      <c r="S46" s="19"/>
      <c r="T46" s="19"/>
      <c r="U46" s="19"/>
      <c r="V46" s="19"/>
      <c r="W46" s="19"/>
      <c r="X46" s="19"/>
      <c r="Y46" s="19"/>
      <c r="Z46" s="19"/>
      <c r="AA46" s="19"/>
      <c r="AB46" s="19"/>
    </row>
    <row r="47" spans="2:28" ht="12.75">
      <c r="B47" s="31"/>
      <c r="C47" s="32"/>
      <c r="D47" s="32"/>
      <c r="E47" s="32"/>
      <c r="F47" s="32"/>
      <c r="G47" s="32"/>
      <c r="H47" s="33"/>
      <c r="M47" s="19"/>
      <c r="N47" s="19"/>
      <c r="O47" s="19"/>
      <c r="P47" s="19"/>
      <c r="Q47" s="19"/>
      <c r="R47" s="19"/>
      <c r="S47" s="19"/>
      <c r="T47" s="19"/>
      <c r="U47" s="19"/>
      <c r="V47" s="19"/>
      <c r="W47" s="19"/>
      <c r="X47" s="19"/>
      <c r="Y47" s="19"/>
      <c r="Z47" s="19"/>
      <c r="AA47" s="19"/>
      <c r="AB47" s="19"/>
    </row>
    <row r="48" spans="2:28" ht="12.75" customHeight="1">
      <c r="B48" s="19"/>
      <c r="C48" s="19"/>
      <c r="D48" s="19"/>
      <c r="E48" s="19"/>
      <c r="F48" s="19"/>
      <c r="G48" s="19"/>
      <c r="H48" s="19"/>
      <c r="M48" s="19"/>
      <c r="N48" s="19"/>
      <c r="O48" s="219"/>
      <c r="P48" s="219"/>
      <c r="Q48" s="219"/>
      <c r="R48" s="219"/>
      <c r="S48" s="219"/>
      <c r="T48" s="219"/>
      <c r="U48" s="219"/>
      <c r="V48" s="219"/>
      <c r="W48" s="219"/>
      <c r="X48" s="219"/>
      <c r="Y48" s="219"/>
      <c r="Z48" s="219"/>
      <c r="AA48" s="219"/>
      <c r="AB48" s="19"/>
    </row>
    <row r="49" spans="2:28" ht="12.75" customHeight="1">
      <c r="B49" s="19"/>
      <c r="C49" s="19"/>
      <c r="D49" s="19"/>
      <c r="E49" s="77" t="s">
        <v>313</v>
      </c>
      <c r="F49" s="77"/>
      <c r="G49" s="77"/>
      <c r="H49" s="77"/>
      <c r="I49" s="77"/>
      <c r="J49" s="77"/>
      <c r="K49" s="77"/>
      <c r="L49" s="77"/>
      <c r="M49" s="77"/>
      <c r="N49" s="77"/>
      <c r="O49" s="77"/>
      <c r="P49" s="77"/>
      <c r="Q49" s="77"/>
      <c r="R49" s="77"/>
      <c r="S49" s="219"/>
      <c r="T49" s="219"/>
      <c r="U49" s="219"/>
      <c r="V49" s="219"/>
      <c r="W49" s="219"/>
      <c r="X49" s="219"/>
      <c r="Y49" s="219"/>
      <c r="Z49" s="219"/>
      <c r="AA49" s="219"/>
      <c r="AB49" s="19"/>
    </row>
    <row r="50" spans="2:28" ht="12.75" customHeight="1">
      <c r="B50" s="19"/>
      <c r="C50" s="19"/>
      <c r="D50" s="19"/>
      <c r="E50" s="77" t="s">
        <v>314</v>
      </c>
      <c r="F50" s="77"/>
      <c r="G50" s="77"/>
      <c r="H50" s="77"/>
      <c r="I50" s="77"/>
      <c r="J50" s="77"/>
      <c r="K50" s="77"/>
      <c r="L50" s="77"/>
      <c r="M50" s="77"/>
      <c r="N50" s="77"/>
      <c r="O50" s="77"/>
      <c r="P50" s="77"/>
      <c r="Q50" s="77"/>
      <c r="R50" s="77"/>
      <c r="S50" s="219"/>
      <c r="T50" s="219"/>
      <c r="U50" s="219"/>
      <c r="V50" s="219"/>
      <c r="W50" s="219"/>
      <c r="X50" s="219"/>
      <c r="Y50" s="219"/>
      <c r="Z50" s="219"/>
      <c r="AA50" s="219"/>
      <c r="AB50" s="19"/>
    </row>
    <row r="51" spans="13:28" ht="12.75">
      <c r="M51" s="19"/>
      <c r="N51" s="19"/>
      <c r="O51" s="19"/>
      <c r="P51" s="19"/>
      <c r="Q51" s="19"/>
      <c r="R51" s="19"/>
      <c r="S51" s="19"/>
      <c r="T51" s="19"/>
      <c r="U51" s="19"/>
      <c r="V51" s="19"/>
      <c r="W51" s="19"/>
      <c r="X51" s="19"/>
      <c r="Y51" s="19"/>
      <c r="Z51" s="19"/>
      <c r="AA51" s="19"/>
      <c r="AB51" s="19"/>
    </row>
    <row r="52" spans="13:28" ht="12.75">
      <c r="M52" s="19"/>
      <c r="N52" s="19"/>
      <c r="O52" s="19"/>
      <c r="P52" s="19"/>
      <c r="Q52" s="19"/>
      <c r="R52" s="19"/>
      <c r="S52" s="19"/>
      <c r="T52" s="19"/>
      <c r="U52" s="19"/>
      <c r="V52" s="19"/>
      <c r="W52" s="19"/>
      <c r="X52" s="19"/>
      <c r="Y52" s="19"/>
      <c r="Z52" s="19"/>
      <c r="AA52" s="19"/>
      <c r="AB52" s="19"/>
    </row>
    <row r="53" spans="13:28" ht="12.75">
      <c r="M53" s="19"/>
      <c r="N53" s="19"/>
      <c r="O53" s="19"/>
      <c r="P53" s="19"/>
      <c r="Q53" s="19"/>
      <c r="R53" s="19"/>
      <c r="S53" s="19"/>
      <c r="T53" s="19"/>
      <c r="U53" s="19"/>
      <c r="V53" s="19"/>
      <c r="W53" s="19"/>
      <c r="X53" s="19"/>
      <c r="Y53" s="19"/>
      <c r="Z53" s="19"/>
      <c r="AA53" s="19"/>
      <c r="AB53" s="19"/>
    </row>
    <row r="54" spans="13:28" ht="12.75">
      <c r="M54" s="19"/>
      <c r="N54" s="19"/>
      <c r="O54" s="19"/>
      <c r="P54" s="19"/>
      <c r="Q54" s="19"/>
      <c r="R54" s="19"/>
      <c r="S54" s="19"/>
      <c r="T54" s="19"/>
      <c r="U54" s="19"/>
      <c r="V54" s="19"/>
      <c r="W54" s="19"/>
      <c r="X54" s="19"/>
      <c r="Y54" s="19"/>
      <c r="Z54" s="19"/>
      <c r="AA54" s="19"/>
      <c r="AB54" s="19"/>
    </row>
    <row r="55" spans="13:28" ht="12.75">
      <c r="M55" s="19"/>
      <c r="N55" s="19"/>
      <c r="O55" s="19"/>
      <c r="P55" s="19"/>
      <c r="Q55" s="19"/>
      <c r="R55" s="19"/>
      <c r="S55" s="19"/>
      <c r="T55" s="19"/>
      <c r="U55" s="19"/>
      <c r="V55" s="19"/>
      <c r="W55" s="19"/>
      <c r="X55" s="19"/>
      <c r="Y55" s="19"/>
      <c r="Z55" s="19"/>
      <c r="AA55" s="19"/>
      <c r="AB55" s="19"/>
    </row>
  </sheetData>
  <sheetProtection/>
  <mergeCells count="5">
    <mergeCell ref="D27:F27"/>
    <mergeCell ref="B6:H6"/>
    <mergeCell ref="C20:D20"/>
    <mergeCell ref="C21:D21"/>
    <mergeCell ref="C22:D22"/>
  </mergeCells>
  <printOptions/>
  <pageMargins left="0.787" right="0.787" top="0.984" bottom="0.984" header="0.512" footer="0.512"/>
  <pageSetup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tabColor indexed="45"/>
  </sheetPr>
  <dimension ref="A1:N58"/>
  <sheetViews>
    <sheetView showGridLines="0" view="pageBreakPreview" zoomScale="85" zoomScaleNormal="75" zoomScaleSheetLayoutView="85" zoomScalePageLayoutView="0" workbookViewId="0" topLeftCell="A1">
      <selection activeCell="S46" sqref="S46"/>
    </sheetView>
  </sheetViews>
  <sheetFormatPr defaultColWidth="9.00390625" defaultRowHeight="13.5"/>
  <cols>
    <col min="1" max="2" width="2.625" style="1" customWidth="1"/>
    <col min="3" max="3" width="1.625" style="1" customWidth="1"/>
    <col min="4" max="4" width="15.625" style="1" customWidth="1"/>
    <col min="5" max="12" width="6.625" style="1" customWidth="1"/>
    <col min="13" max="13" width="5.625" style="1" customWidth="1"/>
    <col min="14" max="14" width="8.375" style="1" customWidth="1"/>
    <col min="15" max="16384" width="9.00390625" style="1" customWidth="1"/>
  </cols>
  <sheetData>
    <row r="1" spans="1:3" ht="12.75">
      <c r="A1" s="14" t="s">
        <v>75</v>
      </c>
      <c r="B1" s="14"/>
      <c r="C1" s="14"/>
    </row>
    <row r="2" ht="7.5" customHeight="1"/>
    <row r="3" spans="2:14" ht="12.75">
      <c r="B3" s="15"/>
      <c r="C3" s="16"/>
      <c r="D3" s="16"/>
      <c r="E3" s="16"/>
      <c r="F3" s="16"/>
      <c r="G3" s="16"/>
      <c r="H3" s="16"/>
      <c r="I3" s="16"/>
      <c r="J3" s="16"/>
      <c r="K3" s="16"/>
      <c r="L3" s="16"/>
      <c r="M3" s="16"/>
      <c r="N3" s="17"/>
    </row>
    <row r="4" spans="2:14" ht="12.75">
      <c r="B4" s="18"/>
      <c r="C4" s="19"/>
      <c r="D4" s="19"/>
      <c r="E4" s="19"/>
      <c r="F4" s="19"/>
      <c r="G4" s="19"/>
      <c r="H4" s="19"/>
      <c r="I4" s="19"/>
      <c r="J4" s="19"/>
      <c r="K4" s="19"/>
      <c r="L4" s="19"/>
      <c r="M4" s="19"/>
      <c r="N4" s="20"/>
    </row>
    <row r="5" spans="2:14" ht="12.75">
      <c r="B5" s="18"/>
      <c r="C5" s="19"/>
      <c r="D5" s="19"/>
      <c r="E5" s="19"/>
      <c r="F5" s="19"/>
      <c r="G5" s="19"/>
      <c r="H5" s="19"/>
      <c r="I5" s="19"/>
      <c r="J5" s="19"/>
      <c r="K5" s="19"/>
      <c r="L5" s="19"/>
      <c r="M5" s="19"/>
      <c r="N5" s="20"/>
    </row>
    <row r="6" spans="2:14" ht="18.75">
      <c r="B6" s="475" t="s">
        <v>76</v>
      </c>
      <c r="C6" s="476"/>
      <c r="D6" s="476"/>
      <c r="E6" s="476"/>
      <c r="F6" s="476"/>
      <c r="G6" s="476"/>
      <c r="H6" s="476"/>
      <c r="I6" s="476"/>
      <c r="J6" s="476"/>
      <c r="K6" s="476"/>
      <c r="L6" s="476"/>
      <c r="M6" s="476"/>
      <c r="N6" s="477"/>
    </row>
    <row r="7" spans="2:14" ht="12.75">
      <c r="B7" s="18"/>
      <c r="C7" s="19"/>
      <c r="D7" s="19"/>
      <c r="E7" s="19"/>
      <c r="F7" s="19"/>
      <c r="G7" s="19"/>
      <c r="H7" s="19"/>
      <c r="I7" s="19"/>
      <c r="J7" s="19"/>
      <c r="K7" s="19"/>
      <c r="L7" s="19"/>
      <c r="M7" s="19"/>
      <c r="N7" s="20"/>
    </row>
    <row r="8" spans="2:14" ht="12.75">
      <c r="B8" s="18"/>
      <c r="C8" s="19"/>
      <c r="D8" s="19"/>
      <c r="E8" s="19"/>
      <c r="F8" s="19"/>
      <c r="G8" s="19"/>
      <c r="H8" s="19"/>
      <c r="I8" s="19"/>
      <c r="J8" s="19"/>
      <c r="K8" s="19"/>
      <c r="L8" s="19"/>
      <c r="M8" s="19"/>
      <c r="N8" s="20"/>
    </row>
    <row r="9" spans="2:14" ht="12.75">
      <c r="B9" s="18"/>
      <c r="C9" s="19"/>
      <c r="D9" s="19"/>
      <c r="E9" s="19"/>
      <c r="F9" s="19"/>
      <c r="G9" s="19"/>
      <c r="H9" s="19"/>
      <c r="I9" s="19"/>
      <c r="J9" s="19"/>
      <c r="K9" s="19"/>
      <c r="L9" s="19"/>
      <c r="M9" s="19"/>
      <c r="N9" s="20"/>
    </row>
    <row r="10" spans="2:14" ht="12.75">
      <c r="B10" s="18">
        <v>1</v>
      </c>
      <c r="C10" s="19"/>
      <c r="D10" s="37" t="s">
        <v>77</v>
      </c>
      <c r="E10" s="19"/>
      <c r="F10" s="19"/>
      <c r="G10" s="19"/>
      <c r="H10" s="19"/>
      <c r="I10" s="19"/>
      <c r="J10" s="19"/>
      <c r="K10" s="19"/>
      <c r="L10" s="19"/>
      <c r="M10" s="19"/>
      <c r="N10" s="20"/>
    </row>
    <row r="11" spans="2:14" ht="12.75">
      <c r="B11" s="18"/>
      <c r="C11" s="19"/>
      <c r="D11" s="21"/>
      <c r="E11" s="19"/>
      <c r="F11" s="19"/>
      <c r="G11" s="19"/>
      <c r="H11" s="19"/>
      <c r="I11" s="19"/>
      <c r="J11" s="19"/>
      <c r="K11" s="19"/>
      <c r="L11" s="19"/>
      <c r="M11" s="19"/>
      <c r="N11" s="20"/>
    </row>
    <row r="12" spans="2:14" ht="12.75">
      <c r="B12" s="18"/>
      <c r="C12" s="19"/>
      <c r="D12" s="19"/>
      <c r="E12" s="19"/>
      <c r="F12" s="19"/>
      <c r="G12" s="19"/>
      <c r="H12" s="19"/>
      <c r="I12" s="19"/>
      <c r="J12" s="19" t="s">
        <v>78</v>
      </c>
      <c r="K12" s="19"/>
      <c r="L12" s="19"/>
      <c r="M12" s="19"/>
      <c r="N12" s="20"/>
    </row>
    <row r="13" spans="2:14" ht="12.75">
      <c r="B13" s="18"/>
      <c r="C13" s="19"/>
      <c r="D13" s="19"/>
      <c r="E13" s="19"/>
      <c r="F13" s="19"/>
      <c r="G13" s="19"/>
      <c r="H13" s="19"/>
      <c r="I13" s="19"/>
      <c r="J13" s="19"/>
      <c r="K13" s="19"/>
      <c r="L13" s="19"/>
      <c r="M13" s="19"/>
      <c r="N13" s="20"/>
    </row>
    <row r="14" spans="2:14" ht="12.75">
      <c r="B14" s="18"/>
      <c r="C14" s="19"/>
      <c r="D14" s="19"/>
      <c r="E14" s="19"/>
      <c r="F14" s="19"/>
      <c r="G14" s="19"/>
      <c r="H14" s="19"/>
      <c r="I14" s="19"/>
      <c r="J14" s="19"/>
      <c r="K14" s="19"/>
      <c r="L14" s="19"/>
      <c r="M14" s="19"/>
      <c r="N14" s="20"/>
    </row>
    <row r="15" spans="2:14" ht="12.75">
      <c r="B15" s="18">
        <v>2</v>
      </c>
      <c r="C15" s="19"/>
      <c r="D15" s="21" t="s">
        <v>79</v>
      </c>
      <c r="E15" s="19"/>
      <c r="F15" s="19"/>
      <c r="G15" s="19"/>
      <c r="H15" s="19"/>
      <c r="I15" s="19"/>
      <c r="J15" s="19"/>
      <c r="K15" s="19"/>
      <c r="L15" s="19"/>
      <c r="M15" s="19"/>
      <c r="N15" s="20"/>
    </row>
    <row r="16" spans="2:14" ht="12.75">
      <c r="B16" s="18"/>
      <c r="C16" s="19"/>
      <c r="D16" s="19"/>
      <c r="E16" s="19"/>
      <c r="F16" s="19"/>
      <c r="G16" s="19"/>
      <c r="H16" s="19"/>
      <c r="I16" s="19"/>
      <c r="J16" s="19"/>
      <c r="K16" s="19"/>
      <c r="L16" s="19"/>
      <c r="M16" s="19"/>
      <c r="N16" s="20"/>
    </row>
    <row r="17" spans="2:14" ht="12.75">
      <c r="B17" s="18"/>
      <c r="C17" s="19"/>
      <c r="D17" s="19"/>
      <c r="E17" s="19"/>
      <c r="F17" s="19"/>
      <c r="G17" s="19"/>
      <c r="H17" s="19"/>
      <c r="I17" s="19"/>
      <c r="J17" s="19"/>
      <c r="K17" s="19"/>
      <c r="L17" s="19"/>
      <c r="M17" s="19"/>
      <c r="N17" s="20"/>
    </row>
    <row r="18" spans="2:14" ht="12.75">
      <c r="B18" s="18"/>
      <c r="C18" s="19"/>
      <c r="D18" s="19"/>
      <c r="E18" s="19"/>
      <c r="F18" s="19"/>
      <c r="G18" s="19"/>
      <c r="H18" s="19"/>
      <c r="I18" s="19"/>
      <c r="J18" s="19"/>
      <c r="K18" s="19"/>
      <c r="L18" s="19"/>
      <c r="M18" s="19"/>
      <c r="N18" s="20"/>
    </row>
    <row r="19" spans="2:14" ht="12.75">
      <c r="B19" s="18">
        <v>3</v>
      </c>
      <c r="C19" s="19"/>
      <c r="D19" s="21" t="s">
        <v>80</v>
      </c>
      <c r="E19" s="19"/>
      <c r="F19" s="19"/>
      <c r="G19" s="19"/>
      <c r="H19" s="19"/>
      <c r="I19" s="38"/>
      <c r="J19" s="19"/>
      <c r="K19" s="19"/>
      <c r="L19" s="19"/>
      <c r="M19" s="19"/>
      <c r="N19" s="20"/>
    </row>
    <row r="20" spans="2:14" ht="12.75">
      <c r="B20" s="18"/>
      <c r="C20" s="19"/>
      <c r="D20" s="21"/>
      <c r="E20" s="19"/>
      <c r="F20" s="19"/>
      <c r="G20" s="19"/>
      <c r="H20" s="19"/>
      <c r="I20" s="38"/>
      <c r="J20" s="19"/>
      <c r="K20" s="19"/>
      <c r="L20" s="19"/>
      <c r="M20" s="19"/>
      <c r="N20" s="20"/>
    </row>
    <row r="21" spans="2:14" ht="12.75">
      <c r="B21" s="18"/>
      <c r="C21" s="19"/>
      <c r="D21" s="19"/>
      <c r="E21" s="19"/>
      <c r="F21" s="19"/>
      <c r="G21" s="19"/>
      <c r="H21" s="19"/>
      <c r="I21" s="19"/>
      <c r="J21" s="19" t="s">
        <v>81</v>
      </c>
      <c r="K21" s="19"/>
      <c r="L21" s="19"/>
      <c r="M21" s="19"/>
      <c r="N21" s="20"/>
    </row>
    <row r="22" spans="2:14" ht="12.75">
      <c r="B22" s="18"/>
      <c r="C22" s="19"/>
      <c r="D22" s="19"/>
      <c r="E22" s="19"/>
      <c r="F22" s="19"/>
      <c r="G22" s="19"/>
      <c r="H22" s="19"/>
      <c r="I22" s="19"/>
      <c r="J22" s="19"/>
      <c r="K22" s="19"/>
      <c r="L22" s="19"/>
      <c r="M22" s="19"/>
      <c r="N22" s="20"/>
    </row>
    <row r="23" spans="2:14" ht="12.75">
      <c r="B23" s="18"/>
      <c r="C23" s="19"/>
      <c r="D23" s="19"/>
      <c r="E23" s="19"/>
      <c r="F23" s="19"/>
      <c r="G23" s="19"/>
      <c r="H23" s="19"/>
      <c r="I23" s="19"/>
      <c r="J23" s="19"/>
      <c r="K23" s="19"/>
      <c r="L23" s="19"/>
      <c r="M23" s="19"/>
      <c r="N23" s="20"/>
    </row>
    <row r="24" spans="2:14" ht="12.75">
      <c r="B24" s="18"/>
      <c r="C24" s="19"/>
      <c r="D24" s="19"/>
      <c r="E24" s="19"/>
      <c r="F24" s="19"/>
      <c r="G24" s="19"/>
      <c r="H24" s="19"/>
      <c r="I24" s="19"/>
      <c r="J24" s="19"/>
      <c r="K24" s="19"/>
      <c r="L24" s="19"/>
      <c r="M24" s="19"/>
      <c r="N24" s="20"/>
    </row>
    <row r="25" spans="2:14" ht="12.75">
      <c r="B25" s="18">
        <v>4</v>
      </c>
      <c r="C25" s="19"/>
      <c r="D25" s="21" t="s">
        <v>82</v>
      </c>
      <c r="E25" s="19"/>
      <c r="F25" s="19"/>
      <c r="G25" s="19"/>
      <c r="H25" s="19"/>
      <c r="I25" s="19"/>
      <c r="J25" s="19"/>
      <c r="K25" s="19"/>
      <c r="L25" s="19"/>
      <c r="M25" s="19"/>
      <c r="N25" s="20"/>
    </row>
    <row r="26" spans="2:14" ht="12.75">
      <c r="B26" s="18"/>
      <c r="C26" s="19"/>
      <c r="D26" s="19"/>
      <c r="E26" s="19"/>
      <c r="F26" s="19"/>
      <c r="G26" s="19"/>
      <c r="H26" s="19"/>
      <c r="I26" s="19"/>
      <c r="J26" s="19"/>
      <c r="K26" s="19"/>
      <c r="L26" s="19"/>
      <c r="M26" s="19"/>
      <c r="N26" s="20"/>
    </row>
    <row r="27" spans="2:14" ht="14.25" customHeight="1">
      <c r="B27" s="18"/>
      <c r="C27" s="19"/>
      <c r="D27" s="39" t="s">
        <v>83</v>
      </c>
      <c r="E27" s="19"/>
      <c r="F27" s="19"/>
      <c r="G27" s="19"/>
      <c r="H27" s="19"/>
      <c r="I27" s="19"/>
      <c r="J27" s="19" t="s">
        <v>84</v>
      </c>
      <c r="K27" s="19"/>
      <c r="L27" s="19"/>
      <c r="M27" s="19"/>
      <c r="N27" s="20"/>
    </row>
    <row r="28" spans="2:14" ht="14.25" customHeight="1">
      <c r="B28" s="18"/>
      <c r="C28" s="19"/>
      <c r="D28" s="21"/>
      <c r="E28" s="19"/>
      <c r="F28" s="19"/>
      <c r="G28" s="19"/>
      <c r="H28" s="19"/>
      <c r="I28" s="19"/>
      <c r="J28" s="19"/>
      <c r="K28" s="19"/>
      <c r="L28" s="19"/>
      <c r="M28" s="19"/>
      <c r="N28" s="20"/>
    </row>
    <row r="29" spans="2:14" ht="14.25" customHeight="1">
      <c r="B29" s="18"/>
      <c r="C29" s="19"/>
      <c r="N29" s="20"/>
    </row>
    <row r="30" spans="2:14" ht="14.25" customHeight="1">
      <c r="B30" s="18"/>
      <c r="C30" s="19"/>
      <c r="N30" s="20"/>
    </row>
    <row r="31" spans="2:14" ht="14.25" customHeight="1">
      <c r="B31" s="18"/>
      <c r="C31" s="19"/>
      <c r="N31" s="20"/>
    </row>
    <row r="32" spans="2:14" ht="14.25" customHeight="1">
      <c r="B32" s="18"/>
      <c r="C32" s="19"/>
      <c r="N32" s="20"/>
    </row>
    <row r="33" spans="2:14" ht="14.25" customHeight="1">
      <c r="B33" s="18"/>
      <c r="C33" s="19"/>
      <c r="N33" s="20"/>
    </row>
    <row r="34" spans="2:14" ht="14.25" customHeight="1">
      <c r="B34" s="18"/>
      <c r="C34" s="19"/>
      <c r="N34" s="20"/>
    </row>
    <row r="35" spans="2:14" ht="14.25" customHeight="1">
      <c r="B35" s="18"/>
      <c r="C35" s="19"/>
      <c r="N35" s="20"/>
    </row>
    <row r="36" spans="2:14" ht="14.25" customHeight="1">
      <c r="B36" s="18">
        <v>5</v>
      </c>
      <c r="C36" s="19"/>
      <c r="D36" s="40" t="s">
        <v>85</v>
      </c>
      <c r="F36" s="19"/>
      <c r="N36" s="20"/>
    </row>
    <row r="37" spans="2:14" ht="14.25" customHeight="1">
      <c r="B37" s="18"/>
      <c r="C37" s="19"/>
      <c r="D37" s="19"/>
      <c r="E37" s="19"/>
      <c r="F37" s="19"/>
      <c r="G37" s="19"/>
      <c r="H37" s="19"/>
      <c r="I37" s="19"/>
      <c r="J37" s="19"/>
      <c r="K37" s="19"/>
      <c r="L37" s="19"/>
      <c r="M37" s="19"/>
      <c r="N37" s="20"/>
    </row>
    <row r="38" spans="2:14" ht="14.25" customHeight="1">
      <c r="B38" s="18"/>
      <c r="C38" s="19"/>
      <c r="D38" s="39" t="s">
        <v>83</v>
      </c>
      <c r="E38" s="19"/>
      <c r="F38" s="19"/>
      <c r="G38" s="19"/>
      <c r="H38" s="19"/>
      <c r="I38" s="19"/>
      <c r="J38" s="19" t="s">
        <v>86</v>
      </c>
      <c r="K38" s="19"/>
      <c r="L38" s="19"/>
      <c r="M38" s="19"/>
      <c r="N38" s="20"/>
    </row>
    <row r="39" spans="2:14" ht="14.25" customHeight="1">
      <c r="B39" s="18"/>
      <c r="C39" s="19"/>
      <c r="N39" s="20"/>
    </row>
    <row r="40" spans="2:14" ht="12.75">
      <c r="B40" s="18"/>
      <c r="C40" s="19"/>
      <c r="N40" s="20"/>
    </row>
    <row r="41" spans="2:14" ht="12.75">
      <c r="B41" s="18"/>
      <c r="C41" s="19"/>
      <c r="D41" s="21"/>
      <c r="E41" s="19"/>
      <c r="F41" s="19"/>
      <c r="G41" s="19"/>
      <c r="H41" s="19"/>
      <c r="I41" s="19"/>
      <c r="J41" s="19"/>
      <c r="K41" s="19"/>
      <c r="L41" s="19"/>
      <c r="M41" s="19"/>
      <c r="N41" s="20"/>
    </row>
    <row r="42" spans="2:14" ht="12.75">
      <c r="B42" s="18"/>
      <c r="C42" s="19"/>
      <c r="D42" s="19"/>
      <c r="E42" s="19"/>
      <c r="F42" s="19"/>
      <c r="G42" s="19"/>
      <c r="H42" s="19"/>
      <c r="I42" s="19"/>
      <c r="J42" s="19"/>
      <c r="K42" s="19"/>
      <c r="L42" s="19"/>
      <c r="M42" s="19"/>
      <c r="N42" s="20"/>
    </row>
    <row r="43" spans="2:14" ht="12.75">
      <c r="B43" s="18"/>
      <c r="C43" s="19"/>
      <c r="E43" s="19"/>
      <c r="F43" s="19"/>
      <c r="G43" s="19"/>
      <c r="H43" s="19"/>
      <c r="I43" s="19"/>
      <c r="J43" s="19"/>
      <c r="K43" s="19"/>
      <c r="L43" s="19"/>
      <c r="M43" s="19"/>
      <c r="N43" s="20"/>
    </row>
    <row r="44" spans="2:14" ht="12.75">
      <c r="B44" s="18"/>
      <c r="C44" s="19"/>
      <c r="D44" s="19"/>
      <c r="E44" s="19"/>
      <c r="F44" s="19"/>
      <c r="G44" s="19"/>
      <c r="H44" s="19"/>
      <c r="I44" s="19"/>
      <c r="J44" s="19"/>
      <c r="K44" s="19"/>
      <c r="L44" s="19"/>
      <c r="M44" s="19"/>
      <c r="N44" s="20"/>
    </row>
    <row r="45" spans="2:14" ht="12.75">
      <c r="B45" s="18"/>
      <c r="C45" s="19"/>
      <c r="D45" s="19"/>
      <c r="E45" s="19"/>
      <c r="F45" s="19"/>
      <c r="G45" s="19"/>
      <c r="H45" s="19"/>
      <c r="I45" s="19"/>
      <c r="J45" s="19"/>
      <c r="K45" s="19"/>
      <c r="L45" s="19"/>
      <c r="M45" s="19"/>
      <c r="N45" s="20"/>
    </row>
    <row r="46" spans="2:14" ht="12.75">
      <c r="B46" s="18"/>
      <c r="C46" s="19"/>
      <c r="D46" s="19"/>
      <c r="E46" s="19"/>
      <c r="F46" s="19"/>
      <c r="G46" s="19"/>
      <c r="H46" s="19"/>
      <c r="I46" s="19"/>
      <c r="J46" s="19"/>
      <c r="K46" s="19"/>
      <c r="L46" s="19"/>
      <c r="M46" s="19"/>
      <c r="N46" s="20"/>
    </row>
    <row r="47" spans="2:14" ht="12.75">
      <c r="B47" s="18"/>
      <c r="C47" s="19"/>
      <c r="D47" s="19"/>
      <c r="E47" s="19"/>
      <c r="F47" s="19"/>
      <c r="G47" s="19"/>
      <c r="H47" s="19"/>
      <c r="I47" s="19"/>
      <c r="J47" s="19"/>
      <c r="K47" s="19"/>
      <c r="L47" s="19"/>
      <c r="M47" s="19"/>
      <c r="N47" s="20"/>
    </row>
    <row r="48" spans="2:14" ht="12.75">
      <c r="B48" s="18"/>
      <c r="C48" s="19"/>
      <c r="D48" s="19"/>
      <c r="E48" s="19"/>
      <c r="F48" s="19"/>
      <c r="G48" s="19"/>
      <c r="H48" s="19"/>
      <c r="I48" s="19"/>
      <c r="J48" s="19"/>
      <c r="K48" s="19"/>
      <c r="L48" s="19"/>
      <c r="M48" s="19"/>
      <c r="N48" s="20"/>
    </row>
    <row r="49" spans="2:14" ht="12.75">
      <c r="B49" s="18"/>
      <c r="C49" s="19"/>
      <c r="D49" s="19"/>
      <c r="E49" s="19"/>
      <c r="F49" s="19"/>
      <c r="G49" s="19"/>
      <c r="H49" s="19"/>
      <c r="I49" s="19"/>
      <c r="J49" s="19"/>
      <c r="K49" s="19"/>
      <c r="L49" s="19"/>
      <c r="M49" s="19"/>
      <c r="N49" s="20"/>
    </row>
    <row r="50" spans="2:14" ht="12.75">
      <c r="B50" s="18"/>
      <c r="C50" s="19"/>
      <c r="D50" s="19" t="s">
        <v>87</v>
      </c>
      <c r="E50" s="19"/>
      <c r="G50" s="21"/>
      <c r="H50" s="19"/>
      <c r="I50" s="19"/>
      <c r="J50" s="19"/>
      <c r="K50" s="19"/>
      <c r="L50" s="19"/>
      <c r="M50" s="19"/>
      <c r="N50" s="20"/>
    </row>
    <row r="51" spans="2:14" ht="12.75">
      <c r="B51" s="18"/>
      <c r="C51" s="19"/>
      <c r="D51" s="19"/>
      <c r="E51" s="19"/>
      <c r="F51" s="19"/>
      <c r="G51" s="19"/>
      <c r="H51" s="19"/>
      <c r="I51" s="19"/>
      <c r="J51" s="19"/>
      <c r="K51" s="19"/>
      <c r="L51" s="19"/>
      <c r="M51" s="19"/>
      <c r="N51" s="20"/>
    </row>
    <row r="52" spans="2:14" ht="12.75">
      <c r="B52" s="18"/>
      <c r="C52" s="19"/>
      <c r="D52" s="19" t="s">
        <v>88</v>
      </c>
      <c r="E52" s="19"/>
      <c r="G52" s="21"/>
      <c r="H52" s="19"/>
      <c r="I52" s="19"/>
      <c r="J52" s="19"/>
      <c r="K52" s="19"/>
      <c r="L52" s="19"/>
      <c r="M52" s="19"/>
      <c r="N52" s="20"/>
    </row>
    <row r="53" spans="2:14" ht="12.75">
      <c r="B53" s="18"/>
      <c r="C53" s="19"/>
      <c r="D53" s="19"/>
      <c r="E53" s="19"/>
      <c r="F53" s="19"/>
      <c r="G53" s="19"/>
      <c r="H53" s="19"/>
      <c r="I53" s="19"/>
      <c r="J53" s="19"/>
      <c r="K53" s="19"/>
      <c r="L53" s="19"/>
      <c r="M53" s="19"/>
      <c r="N53" s="20"/>
    </row>
    <row r="54" spans="2:14" ht="12.75">
      <c r="B54" s="18"/>
      <c r="C54" s="19"/>
      <c r="D54" s="19"/>
      <c r="E54" s="19"/>
      <c r="F54" s="19"/>
      <c r="G54" s="21" t="s">
        <v>55</v>
      </c>
      <c r="H54" s="19"/>
      <c r="I54" s="19"/>
      <c r="J54" s="19"/>
      <c r="K54" s="19"/>
      <c r="L54" s="19"/>
      <c r="M54" s="220"/>
      <c r="N54" s="20"/>
    </row>
    <row r="55" spans="2:14" ht="12.75">
      <c r="B55" s="18"/>
      <c r="C55" s="19"/>
      <c r="D55" s="19"/>
      <c r="E55" s="19"/>
      <c r="F55" s="19"/>
      <c r="G55" s="21"/>
      <c r="H55" s="19"/>
      <c r="I55" s="19"/>
      <c r="J55" s="19"/>
      <c r="K55" s="19"/>
      <c r="L55" s="19"/>
      <c r="M55" s="19"/>
      <c r="N55" s="20"/>
    </row>
    <row r="56" spans="2:14" ht="12.75">
      <c r="B56" s="31"/>
      <c r="C56" s="32"/>
      <c r="D56" s="32"/>
      <c r="E56" s="32"/>
      <c r="F56" s="32"/>
      <c r="G56" s="32"/>
      <c r="H56" s="32"/>
      <c r="I56" s="32"/>
      <c r="J56" s="32"/>
      <c r="K56" s="32"/>
      <c r="L56" s="32"/>
      <c r="M56" s="32"/>
      <c r="N56" s="33"/>
    </row>
    <row r="57" ht="6" customHeight="1"/>
    <row r="58" ht="18.75" customHeight="1">
      <c r="C58" s="1" t="s">
        <v>89</v>
      </c>
    </row>
  </sheetData>
  <sheetProtection/>
  <mergeCells count="1">
    <mergeCell ref="B6:N6"/>
  </mergeCells>
  <printOptions/>
  <pageMargins left="0.787" right="0.787" top="0.984" bottom="0.984"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45"/>
  </sheetPr>
  <dimension ref="A2:V51"/>
  <sheetViews>
    <sheetView zoomScalePageLayoutView="0" workbookViewId="0" topLeftCell="A1">
      <selection activeCell="B5" sqref="B5:V5"/>
    </sheetView>
  </sheetViews>
  <sheetFormatPr defaultColWidth="9.00390625" defaultRowHeight="13.5"/>
  <cols>
    <col min="1" max="1" width="5.375" style="0" customWidth="1"/>
    <col min="2" max="2" width="9.25390625" style="140" customWidth="1"/>
    <col min="3" max="3" width="22.00390625" style="141" customWidth="1"/>
    <col min="4" max="4" width="7.125" style="139" customWidth="1"/>
    <col min="5" max="5" width="7.125" style="205" customWidth="1"/>
    <col min="6" max="6" width="8.125" style="143" customWidth="1"/>
    <col min="7" max="7" width="12.625" style="142" customWidth="1"/>
    <col min="8" max="8" width="10.75390625" style="142" customWidth="1"/>
    <col min="9" max="9" width="10.625" style="142" customWidth="1"/>
    <col min="10" max="10" width="7.75390625" style="144" customWidth="1"/>
    <col min="11" max="11" width="7.50390625" style="144" customWidth="1"/>
    <col min="12" max="12" width="7.875" style="144" customWidth="1"/>
    <col min="13" max="13" width="8.25390625" style="145" customWidth="1"/>
    <col min="14" max="16" width="9.00390625" style="145" customWidth="1"/>
    <col min="17" max="17" width="8.375" style="0" customWidth="1"/>
    <col min="20" max="20" width="6.75390625" style="138" customWidth="1"/>
    <col min="21" max="21" width="6.50390625" style="0" customWidth="1"/>
    <col min="22" max="22" width="7.75390625" style="0" customWidth="1"/>
  </cols>
  <sheetData>
    <row r="1" ht="31.5" customHeight="1"/>
    <row r="2" spans="1:20" ht="21" customHeight="1">
      <c r="A2" s="137" t="s">
        <v>212</v>
      </c>
      <c r="E2" s="207">
        <v>5</v>
      </c>
      <c r="J2" s="146">
        <v>10</v>
      </c>
      <c r="K2" s="146"/>
      <c r="O2" s="188">
        <v>15</v>
      </c>
      <c r="P2" s="188"/>
      <c r="T2" s="138">
        <v>20</v>
      </c>
    </row>
    <row r="3" spans="1:22" s="138" customFormat="1" ht="12.75" customHeight="1">
      <c r="A3" s="257" t="s">
        <v>273</v>
      </c>
      <c r="B3" s="258" t="s">
        <v>211</v>
      </c>
      <c r="C3" s="255" t="s">
        <v>58</v>
      </c>
      <c r="D3" s="259" t="s">
        <v>230</v>
      </c>
      <c r="E3" s="260" t="s">
        <v>59</v>
      </c>
      <c r="F3" s="248" t="s">
        <v>213</v>
      </c>
      <c r="G3" s="254" t="s">
        <v>156</v>
      </c>
      <c r="H3" s="254"/>
      <c r="I3" s="254"/>
      <c r="J3" s="250" t="s">
        <v>42</v>
      </c>
      <c r="K3" s="250"/>
      <c r="L3" s="249" t="s">
        <v>220</v>
      </c>
      <c r="M3" s="249" t="s">
        <v>219</v>
      </c>
      <c r="N3" s="251" t="s">
        <v>221</v>
      </c>
      <c r="O3" s="251" t="s">
        <v>224</v>
      </c>
      <c r="P3" s="251" t="s">
        <v>249</v>
      </c>
      <c r="Q3" s="257" t="s">
        <v>214</v>
      </c>
      <c r="R3" s="257" t="s">
        <v>215</v>
      </c>
      <c r="S3" s="252" t="s">
        <v>216</v>
      </c>
      <c r="T3" s="256" t="s">
        <v>222</v>
      </c>
      <c r="U3" s="252" t="s">
        <v>223</v>
      </c>
      <c r="V3" s="255" t="s">
        <v>225</v>
      </c>
    </row>
    <row r="4" spans="1:22" ht="12.75">
      <c r="A4" s="257"/>
      <c r="B4" s="258"/>
      <c r="C4" s="255"/>
      <c r="D4" s="254"/>
      <c r="E4" s="261"/>
      <c r="F4" s="248"/>
      <c r="G4" s="175" t="s">
        <v>53</v>
      </c>
      <c r="H4" s="175" t="s">
        <v>54</v>
      </c>
      <c r="I4" s="175" t="s">
        <v>55</v>
      </c>
      <c r="J4" s="176" t="s">
        <v>217</v>
      </c>
      <c r="K4" s="176" t="s">
        <v>218</v>
      </c>
      <c r="L4" s="250"/>
      <c r="M4" s="250"/>
      <c r="N4" s="253"/>
      <c r="O4" s="251"/>
      <c r="P4" s="251"/>
      <c r="Q4" s="252"/>
      <c r="R4" s="252"/>
      <c r="S4" s="252"/>
      <c r="T4" s="256"/>
      <c r="U4" s="252"/>
      <c r="V4" s="256"/>
    </row>
    <row r="5" spans="1:22" ht="12.75">
      <c r="A5" s="177">
        <v>1</v>
      </c>
      <c r="B5" s="178"/>
      <c r="C5" s="179"/>
      <c r="D5" s="180"/>
      <c r="E5" s="206"/>
      <c r="F5" s="181"/>
      <c r="G5" s="182"/>
      <c r="H5" s="182"/>
      <c r="I5" s="182"/>
      <c r="J5" s="183"/>
      <c r="K5" s="183"/>
      <c r="L5" s="183"/>
      <c r="M5" s="183"/>
      <c r="N5" s="183"/>
      <c r="O5" s="183"/>
      <c r="P5" s="183"/>
      <c r="Q5" s="177"/>
      <c r="R5" s="177"/>
      <c r="S5" s="177"/>
      <c r="T5" s="184"/>
      <c r="U5" s="184"/>
      <c r="V5" s="177"/>
    </row>
    <row r="6" spans="1:22" ht="21">
      <c r="A6" s="177">
        <v>2</v>
      </c>
      <c r="B6" s="185" t="s">
        <v>226</v>
      </c>
      <c r="C6" s="179" t="s">
        <v>228</v>
      </c>
      <c r="D6" s="180" t="s">
        <v>232</v>
      </c>
      <c r="E6" s="206">
        <v>39995</v>
      </c>
      <c r="F6" s="181">
        <v>1050000</v>
      </c>
      <c r="G6" s="182" t="s">
        <v>233</v>
      </c>
      <c r="H6" s="182" t="s">
        <v>235</v>
      </c>
      <c r="I6" s="182" t="s">
        <v>259</v>
      </c>
      <c r="J6" s="183">
        <v>39996</v>
      </c>
      <c r="K6" s="183">
        <v>40087</v>
      </c>
      <c r="L6" s="183">
        <v>40087</v>
      </c>
      <c r="M6" s="183">
        <v>40087</v>
      </c>
      <c r="N6" s="183">
        <v>40092</v>
      </c>
      <c r="O6" s="183">
        <v>40092</v>
      </c>
      <c r="P6" s="183">
        <v>40093</v>
      </c>
      <c r="Q6" s="177" t="s">
        <v>237</v>
      </c>
      <c r="R6" s="177" t="s">
        <v>239</v>
      </c>
      <c r="S6" s="177" t="s">
        <v>241</v>
      </c>
      <c r="T6" s="184" t="s">
        <v>242</v>
      </c>
      <c r="U6" s="184" t="s">
        <v>245</v>
      </c>
      <c r="V6" s="177">
        <v>30</v>
      </c>
    </row>
    <row r="7" spans="1:22" ht="21">
      <c r="A7" s="177">
        <v>3</v>
      </c>
      <c r="B7" s="178" t="s">
        <v>227</v>
      </c>
      <c r="C7" s="179" t="s">
        <v>229</v>
      </c>
      <c r="D7" s="180" t="s">
        <v>231</v>
      </c>
      <c r="E7" s="206">
        <v>39996</v>
      </c>
      <c r="F7" s="181">
        <v>3600000</v>
      </c>
      <c r="G7" s="182" t="s">
        <v>234</v>
      </c>
      <c r="H7" s="182" t="s">
        <v>236</v>
      </c>
      <c r="I7" s="182" t="s">
        <v>260</v>
      </c>
      <c r="J7" s="183">
        <v>39997</v>
      </c>
      <c r="K7" s="183">
        <v>40088</v>
      </c>
      <c r="L7" s="183">
        <v>40088</v>
      </c>
      <c r="M7" s="183">
        <v>40088</v>
      </c>
      <c r="N7" s="183">
        <v>40093</v>
      </c>
      <c r="O7" s="183">
        <v>40093</v>
      </c>
      <c r="P7" s="183">
        <v>40094</v>
      </c>
      <c r="Q7" s="177" t="s">
        <v>238</v>
      </c>
      <c r="R7" s="177" t="s">
        <v>240</v>
      </c>
      <c r="S7" s="177" t="s">
        <v>241</v>
      </c>
      <c r="T7" s="184" t="s">
        <v>243</v>
      </c>
      <c r="U7" s="184"/>
      <c r="V7" s="177">
        <v>35</v>
      </c>
    </row>
    <row r="8" spans="1:22" ht="21">
      <c r="A8" s="177">
        <v>4</v>
      </c>
      <c r="B8" s="178" t="s">
        <v>227</v>
      </c>
      <c r="C8" s="179" t="s">
        <v>229</v>
      </c>
      <c r="D8" s="180" t="s">
        <v>231</v>
      </c>
      <c r="E8" s="206">
        <v>39997</v>
      </c>
      <c r="F8" s="181">
        <v>3600000</v>
      </c>
      <c r="G8" s="182" t="s">
        <v>234</v>
      </c>
      <c r="H8" s="182" t="s">
        <v>236</v>
      </c>
      <c r="I8" s="182" t="s">
        <v>260</v>
      </c>
      <c r="J8" s="183">
        <v>39997</v>
      </c>
      <c r="K8" s="183">
        <v>40088</v>
      </c>
      <c r="L8" s="183">
        <v>40088</v>
      </c>
      <c r="M8" s="183">
        <v>40088</v>
      </c>
      <c r="N8" s="183">
        <v>40093</v>
      </c>
      <c r="O8" s="183">
        <v>40093</v>
      </c>
      <c r="P8" s="183">
        <v>40095</v>
      </c>
      <c r="Q8" s="177" t="s">
        <v>238</v>
      </c>
      <c r="R8" s="177" t="s">
        <v>240</v>
      </c>
      <c r="S8" s="177" t="s">
        <v>241</v>
      </c>
      <c r="T8" s="184" t="s">
        <v>242</v>
      </c>
      <c r="U8" s="184" t="s">
        <v>244</v>
      </c>
      <c r="V8" s="177">
        <v>40</v>
      </c>
    </row>
    <row r="9" spans="1:22" ht="12.75">
      <c r="A9" s="177">
        <v>5</v>
      </c>
      <c r="B9" s="178"/>
      <c r="C9" s="179"/>
      <c r="D9" s="180"/>
      <c r="E9" s="206"/>
      <c r="F9" s="181"/>
      <c r="G9" s="182"/>
      <c r="H9" s="182"/>
      <c r="I9" s="182"/>
      <c r="J9" s="183"/>
      <c r="K9" s="183"/>
      <c r="L9" s="183"/>
      <c r="M9" s="183"/>
      <c r="N9" s="183"/>
      <c r="O9" s="183"/>
      <c r="P9" s="183"/>
      <c r="Q9" s="177"/>
      <c r="R9" s="177"/>
      <c r="S9" s="177"/>
      <c r="T9" s="184"/>
      <c r="U9" s="177"/>
      <c r="V9" s="177"/>
    </row>
    <row r="10" spans="1:22" ht="12.75">
      <c r="A10" s="177">
        <v>6</v>
      </c>
      <c r="B10" s="178"/>
      <c r="C10" s="179"/>
      <c r="D10" s="180"/>
      <c r="E10" s="206"/>
      <c r="F10" s="181"/>
      <c r="G10" s="182"/>
      <c r="H10" s="182"/>
      <c r="I10" s="182"/>
      <c r="J10" s="183"/>
      <c r="K10" s="183"/>
      <c r="L10" s="183"/>
      <c r="M10" s="183"/>
      <c r="N10" s="183"/>
      <c r="O10" s="183"/>
      <c r="P10" s="183"/>
      <c r="Q10" s="177"/>
      <c r="R10" s="177"/>
      <c r="S10" s="177"/>
      <c r="T10" s="184"/>
      <c r="U10" s="177"/>
      <c r="V10" s="177"/>
    </row>
    <row r="11" spans="1:22" ht="12.75">
      <c r="A11" s="177">
        <v>7</v>
      </c>
      <c r="B11" s="178"/>
      <c r="C11" s="179"/>
      <c r="D11" s="180"/>
      <c r="E11" s="206"/>
      <c r="F11" s="181"/>
      <c r="G11" s="182"/>
      <c r="H11" s="182"/>
      <c r="I11" s="182"/>
      <c r="J11" s="183"/>
      <c r="K11" s="183"/>
      <c r="L11" s="183"/>
      <c r="M11" s="183"/>
      <c r="N11" s="183"/>
      <c r="O11" s="183"/>
      <c r="P11" s="183"/>
      <c r="Q11" s="177"/>
      <c r="R11" s="177"/>
      <c r="S11" s="177"/>
      <c r="T11" s="184"/>
      <c r="U11" s="177"/>
      <c r="V11" s="177"/>
    </row>
    <row r="12" spans="1:22" ht="12.75">
      <c r="A12" s="177">
        <v>8</v>
      </c>
      <c r="B12" s="178"/>
      <c r="C12" s="179"/>
      <c r="D12" s="180"/>
      <c r="E12" s="206"/>
      <c r="F12" s="181"/>
      <c r="G12" s="182"/>
      <c r="H12" s="182"/>
      <c r="I12" s="182"/>
      <c r="J12" s="183"/>
      <c r="K12" s="183"/>
      <c r="L12" s="183"/>
      <c r="M12" s="183"/>
      <c r="N12" s="183"/>
      <c r="O12" s="183"/>
      <c r="P12" s="183"/>
      <c r="Q12" s="177"/>
      <c r="R12" s="177"/>
      <c r="S12" s="177"/>
      <c r="T12" s="184"/>
      <c r="U12" s="177"/>
      <c r="V12" s="177"/>
    </row>
    <row r="13" spans="1:22" ht="12.75">
      <c r="A13" s="177">
        <v>9</v>
      </c>
      <c r="B13" s="178"/>
      <c r="C13" s="179"/>
      <c r="D13" s="180"/>
      <c r="E13" s="206"/>
      <c r="F13" s="181"/>
      <c r="G13" s="182"/>
      <c r="H13" s="182"/>
      <c r="I13" s="182"/>
      <c r="J13" s="183"/>
      <c r="K13" s="183"/>
      <c r="L13" s="183"/>
      <c r="M13" s="183"/>
      <c r="N13" s="183"/>
      <c r="O13" s="183"/>
      <c r="P13" s="183"/>
      <c r="Q13" s="177"/>
      <c r="R13" s="177"/>
      <c r="S13" s="177"/>
      <c r="T13" s="184"/>
      <c r="U13" s="177"/>
      <c r="V13" s="177"/>
    </row>
    <row r="14" spans="1:22" ht="12.75">
      <c r="A14" s="177">
        <v>10</v>
      </c>
      <c r="B14" s="178"/>
      <c r="C14" s="179"/>
      <c r="D14" s="180"/>
      <c r="E14" s="206"/>
      <c r="F14" s="181"/>
      <c r="G14" s="182"/>
      <c r="H14" s="182"/>
      <c r="I14" s="182"/>
      <c r="J14" s="183"/>
      <c r="K14" s="183"/>
      <c r="L14" s="183"/>
      <c r="M14" s="183"/>
      <c r="N14" s="183"/>
      <c r="O14" s="183"/>
      <c r="P14" s="183"/>
      <c r="Q14" s="177"/>
      <c r="R14" s="177"/>
      <c r="S14" s="177"/>
      <c r="T14" s="184"/>
      <c r="U14" s="177"/>
      <c r="V14" s="177"/>
    </row>
    <row r="15" spans="1:22" ht="12.75">
      <c r="A15" s="177">
        <v>11</v>
      </c>
      <c r="B15" s="178"/>
      <c r="C15" s="179"/>
      <c r="D15" s="180"/>
      <c r="E15" s="206"/>
      <c r="F15" s="181"/>
      <c r="G15" s="182"/>
      <c r="H15" s="182"/>
      <c r="I15" s="182"/>
      <c r="J15" s="183"/>
      <c r="K15" s="183"/>
      <c r="L15" s="183"/>
      <c r="M15" s="183"/>
      <c r="N15" s="183"/>
      <c r="O15" s="183"/>
      <c r="P15" s="183"/>
      <c r="Q15" s="177"/>
      <c r="R15" s="177"/>
      <c r="S15" s="177"/>
      <c r="T15" s="184"/>
      <c r="U15" s="177"/>
      <c r="V15" s="177"/>
    </row>
    <row r="16" spans="1:22" ht="12.75">
      <c r="A16" s="177">
        <v>12</v>
      </c>
      <c r="B16" s="178"/>
      <c r="C16" s="179"/>
      <c r="D16" s="180"/>
      <c r="E16" s="206"/>
      <c r="F16" s="181"/>
      <c r="G16" s="182"/>
      <c r="H16" s="182"/>
      <c r="I16" s="182"/>
      <c r="J16" s="183"/>
      <c r="K16" s="183"/>
      <c r="L16" s="183"/>
      <c r="M16" s="183"/>
      <c r="N16" s="183"/>
      <c r="O16" s="183"/>
      <c r="P16" s="183"/>
      <c r="Q16" s="177"/>
      <c r="R16" s="177"/>
      <c r="S16" s="177"/>
      <c r="T16" s="184"/>
      <c r="U16" s="177"/>
      <c r="V16" s="177"/>
    </row>
    <row r="17" spans="1:22" ht="12.75">
      <c r="A17" s="177">
        <v>13</v>
      </c>
      <c r="B17" s="178"/>
      <c r="C17" s="179"/>
      <c r="D17" s="180"/>
      <c r="E17" s="206"/>
      <c r="F17" s="181"/>
      <c r="G17" s="182"/>
      <c r="H17" s="182"/>
      <c r="I17" s="182"/>
      <c r="J17" s="183"/>
      <c r="K17" s="183"/>
      <c r="L17" s="183"/>
      <c r="M17" s="183"/>
      <c r="N17" s="183"/>
      <c r="O17" s="183"/>
      <c r="P17" s="183"/>
      <c r="Q17" s="177"/>
      <c r="R17" s="177"/>
      <c r="S17" s="177"/>
      <c r="T17" s="184"/>
      <c r="U17" s="177"/>
      <c r="V17" s="177"/>
    </row>
    <row r="18" spans="1:22" ht="12.75">
      <c r="A18" s="177">
        <v>14</v>
      </c>
      <c r="B18" s="178"/>
      <c r="C18" s="179"/>
      <c r="D18" s="180"/>
      <c r="E18" s="206"/>
      <c r="F18" s="181"/>
      <c r="G18" s="182"/>
      <c r="H18" s="182"/>
      <c r="I18" s="182"/>
      <c r="J18" s="183"/>
      <c r="K18" s="183"/>
      <c r="L18" s="183"/>
      <c r="M18" s="183"/>
      <c r="N18" s="183"/>
      <c r="O18" s="183"/>
      <c r="P18" s="183"/>
      <c r="Q18" s="177"/>
      <c r="R18" s="177"/>
      <c r="S18" s="177"/>
      <c r="T18" s="184"/>
      <c r="U18" s="177"/>
      <c r="V18" s="177"/>
    </row>
    <row r="19" spans="1:22" ht="12.75">
      <c r="A19" s="177">
        <v>15</v>
      </c>
      <c r="B19" s="178"/>
      <c r="C19" s="179"/>
      <c r="D19" s="180"/>
      <c r="E19" s="206"/>
      <c r="F19" s="181"/>
      <c r="G19" s="182"/>
      <c r="H19" s="182"/>
      <c r="I19" s="182"/>
      <c r="J19" s="183"/>
      <c r="K19" s="183"/>
      <c r="L19" s="183"/>
      <c r="M19" s="183"/>
      <c r="N19" s="183"/>
      <c r="O19" s="183"/>
      <c r="P19" s="183"/>
      <c r="Q19" s="177"/>
      <c r="R19" s="177"/>
      <c r="S19" s="177"/>
      <c r="T19" s="184"/>
      <c r="U19" s="177"/>
      <c r="V19" s="177"/>
    </row>
    <row r="20" spans="1:22" ht="12.75">
      <c r="A20" s="177">
        <v>16</v>
      </c>
      <c r="B20" s="178"/>
      <c r="C20" s="179"/>
      <c r="D20" s="180"/>
      <c r="E20" s="206"/>
      <c r="F20" s="181"/>
      <c r="G20" s="182"/>
      <c r="H20" s="182"/>
      <c r="I20" s="182"/>
      <c r="J20" s="183"/>
      <c r="K20" s="183"/>
      <c r="L20" s="183"/>
      <c r="M20" s="186"/>
      <c r="N20" s="186"/>
      <c r="O20" s="186"/>
      <c r="P20" s="186"/>
      <c r="Q20" s="177"/>
      <c r="R20" s="177"/>
      <c r="S20" s="177"/>
      <c r="T20" s="184"/>
      <c r="U20" s="177"/>
      <c r="V20" s="177"/>
    </row>
    <row r="21" spans="1:22" ht="12.75">
      <c r="A21" s="177">
        <v>17</v>
      </c>
      <c r="B21" s="178"/>
      <c r="C21" s="179"/>
      <c r="D21" s="180"/>
      <c r="E21" s="206"/>
      <c r="F21" s="181"/>
      <c r="G21" s="182"/>
      <c r="H21" s="182"/>
      <c r="I21" s="182"/>
      <c r="J21" s="183"/>
      <c r="K21" s="183"/>
      <c r="L21" s="183"/>
      <c r="M21" s="186"/>
      <c r="N21" s="186"/>
      <c r="O21" s="186"/>
      <c r="P21" s="186"/>
      <c r="Q21" s="177"/>
      <c r="R21" s="177"/>
      <c r="S21" s="177"/>
      <c r="T21" s="184"/>
      <c r="U21" s="177"/>
      <c r="V21" s="177"/>
    </row>
    <row r="22" spans="1:22" ht="12.75">
      <c r="A22" s="177">
        <v>18</v>
      </c>
      <c r="B22" s="178"/>
      <c r="C22" s="179"/>
      <c r="D22" s="180"/>
      <c r="E22" s="206"/>
      <c r="F22" s="181"/>
      <c r="G22" s="182"/>
      <c r="H22" s="182"/>
      <c r="I22" s="182"/>
      <c r="J22" s="183"/>
      <c r="K22" s="183"/>
      <c r="L22" s="183"/>
      <c r="M22" s="186"/>
      <c r="N22" s="186"/>
      <c r="O22" s="186"/>
      <c r="P22" s="186"/>
      <c r="Q22" s="177"/>
      <c r="R22" s="177"/>
      <c r="S22" s="177"/>
      <c r="T22" s="184"/>
      <c r="U22" s="177"/>
      <c r="V22" s="177"/>
    </row>
    <row r="23" spans="1:22" ht="12.75">
      <c r="A23" s="177">
        <v>19</v>
      </c>
      <c r="B23" s="178"/>
      <c r="C23" s="179"/>
      <c r="D23" s="180"/>
      <c r="E23" s="206"/>
      <c r="F23" s="181"/>
      <c r="G23" s="182"/>
      <c r="H23" s="182"/>
      <c r="I23" s="182"/>
      <c r="J23" s="183"/>
      <c r="K23" s="183"/>
      <c r="L23" s="183"/>
      <c r="M23" s="186"/>
      <c r="N23" s="186"/>
      <c r="O23" s="186"/>
      <c r="P23" s="186"/>
      <c r="Q23" s="177"/>
      <c r="R23" s="177"/>
      <c r="S23" s="177"/>
      <c r="T23" s="184"/>
      <c r="U23" s="177"/>
      <c r="V23" s="177"/>
    </row>
    <row r="24" spans="1:22" ht="12.75">
      <c r="A24" s="177"/>
      <c r="B24" s="178"/>
      <c r="C24" s="179"/>
      <c r="D24" s="180"/>
      <c r="E24" s="206"/>
      <c r="F24" s="181"/>
      <c r="G24" s="182"/>
      <c r="H24" s="182"/>
      <c r="I24" s="182"/>
      <c r="J24" s="183"/>
      <c r="K24" s="183"/>
      <c r="L24" s="183"/>
      <c r="M24" s="186"/>
      <c r="N24" s="186"/>
      <c r="O24" s="186"/>
      <c r="P24" s="186"/>
      <c r="Q24" s="177"/>
      <c r="R24" s="177"/>
      <c r="S24" s="177"/>
      <c r="T24" s="184"/>
      <c r="U24" s="177"/>
      <c r="V24" s="177"/>
    </row>
    <row r="25" spans="1:22" ht="12.75">
      <c r="A25" s="177"/>
      <c r="B25" s="178"/>
      <c r="C25" s="179"/>
      <c r="D25" s="180"/>
      <c r="E25" s="206"/>
      <c r="F25" s="181"/>
      <c r="G25" s="182"/>
      <c r="H25" s="182"/>
      <c r="I25" s="182"/>
      <c r="J25" s="183"/>
      <c r="K25" s="183"/>
      <c r="L25" s="183"/>
      <c r="M25" s="186"/>
      <c r="N25" s="186"/>
      <c r="O25" s="186"/>
      <c r="P25" s="186"/>
      <c r="Q25" s="177"/>
      <c r="R25" s="177"/>
      <c r="S25" s="177"/>
      <c r="T25" s="184"/>
      <c r="U25" s="177"/>
      <c r="V25" s="177"/>
    </row>
    <row r="26" spans="1:22" ht="12.75">
      <c r="A26" s="177"/>
      <c r="B26" s="178"/>
      <c r="C26" s="179"/>
      <c r="D26" s="180"/>
      <c r="E26" s="206"/>
      <c r="F26" s="181"/>
      <c r="G26" s="182"/>
      <c r="H26" s="182"/>
      <c r="I26" s="182"/>
      <c r="J26" s="183"/>
      <c r="K26" s="183"/>
      <c r="L26" s="183"/>
      <c r="M26" s="186"/>
      <c r="N26" s="186"/>
      <c r="O26" s="186"/>
      <c r="P26" s="186"/>
      <c r="Q26" s="177"/>
      <c r="R26" s="177"/>
      <c r="S26" s="177"/>
      <c r="T26" s="184"/>
      <c r="U26" s="177"/>
      <c r="V26" s="177"/>
    </row>
    <row r="27" spans="1:22" ht="12.75">
      <c r="A27" s="177"/>
      <c r="B27" s="178"/>
      <c r="C27" s="179"/>
      <c r="D27" s="180"/>
      <c r="E27" s="206"/>
      <c r="F27" s="187"/>
      <c r="G27" s="182"/>
      <c r="H27" s="182"/>
      <c r="I27" s="182"/>
      <c r="J27" s="183"/>
      <c r="K27" s="183"/>
      <c r="L27" s="183"/>
      <c r="M27" s="186"/>
      <c r="N27" s="186"/>
      <c r="O27" s="186"/>
      <c r="P27" s="186"/>
      <c r="Q27" s="177"/>
      <c r="R27" s="177"/>
      <c r="S27" s="177"/>
      <c r="T27" s="184"/>
      <c r="U27" s="177"/>
      <c r="V27" s="177"/>
    </row>
    <row r="28" spans="1:22" ht="12.75">
      <c r="A28" s="177"/>
      <c r="B28" s="178"/>
      <c r="C28" s="179"/>
      <c r="D28" s="180"/>
      <c r="E28" s="206"/>
      <c r="F28" s="187"/>
      <c r="G28" s="182"/>
      <c r="H28" s="182"/>
      <c r="I28" s="182"/>
      <c r="J28" s="183"/>
      <c r="K28" s="183"/>
      <c r="L28" s="183"/>
      <c r="M28" s="186"/>
      <c r="N28" s="186"/>
      <c r="O28" s="186"/>
      <c r="P28" s="186"/>
      <c r="Q28" s="177"/>
      <c r="R28" s="177"/>
      <c r="S28" s="177"/>
      <c r="T28" s="184"/>
      <c r="U28" s="177"/>
      <c r="V28" s="177"/>
    </row>
    <row r="29" spans="1:22" ht="12.75">
      <c r="A29" s="177"/>
      <c r="B29" s="178"/>
      <c r="C29" s="179"/>
      <c r="D29" s="180"/>
      <c r="E29" s="206"/>
      <c r="F29" s="187"/>
      <c r="G29" s="182"/>
      <c r="H29" s="182"/>
      <c r="I29" s="182"/>
      <c r="J29" s="183"/>
      <c r="K29" s="183"/>
      <c r="L29" s="183"/>
      <c r="M29" s="186"/>
      <c r="N29" s="186"/>
      <c r="O29" s="186"/>
      <c r="P29" s="186"/>
      <c r="Q29" s="177"/>
      <c r="R29" s="177"/>
      <c r="S29" s="177"/>
      <c r="T29" s="184"/>
      <c r="U29" s="177"/>
      <c r="V29" s="177"/>
    </row>
    <row r="30" spans="1:22" ht="12.75">
      <c r="A30" s="177"/>
      <c r="B30" s="178"/>
      <c r="C30" s="179"/>
      <c r="D30" s="180"/>
      <c r="E30" s="206"/>
      <c r="F30" s="187"/>
      <c r="G30" s="182"/>
      <c r="H30" s="182"/>
      <c r="I30" s="182"/>
      <c r="J30" s="183"/>
      <c r="K30" s="183"/>
      <c r="L30" s="183"/>
      <c r="M30" s="186"/>
      <c r="N30" s="186"/>
      <c r="O30" s="186"/>
      <c r="P30" s="186"/>
      <c r="Q30" s="177"/>
      <c r="R30" s="177"/>
      <c r="S30" s="177"/>
      <c r="T30" s="184"/>
      <c r="U30" s="177"/>
      <c r="V30" s="177"/>
    </row>
    <row r="31" spans="1:22" ht="12.75">
      <c r="A31" s="177"/>
      <c r="B31" s="178"/>
      <c r="C31" s="179"/>
      <c r="D31" s="180"/>
      <c r="E31" s="206"/>
      <c r="F31" s="187"/>
      <c r="G31" s="182"/>
      <c r="H31" s="182"/>
      <c r="I31" s="182"/>
      <c r="J31" s="183"/>
      <c r="K31" s="183"/>
      <c r="L31" s="183"/>
      <c r="M31" s="186"/>
      <c r="N31" s="186"/>
      <c r="O31" s="186"/>
      <c r="P31" s="186"/>
      <c r="Q31" s="177"/>
      <c r="R31" s="177"/>
      <c r="S31" s="177"/>
      <c r="T31" s="184"/>
      <c r="U31" s="177"/>
      <c r="V31" s="177"/>
    </row>
    <row r="32" spans="1:22" ht="12.75">
      <c r="A32" s="177"/>
      <c r="B32" s="178"/>
      <c r="C32" s="179"/>
      <c r="D32" s="180"/>
      <c r="E32" s="206"/>
      <c r="F32" s="187"/>
      <c r="G32" s="182"/>
      <c r="H32" s="182"/>
      <c r="I32" s="182"/>
      <c r="J32" s="183"/>
      <c r="K32" s="183"/>
      <c r="L32" s="183"/>
      <c r="M32" s="186"/>
      <c r="N32" s="186"/>
      <c r="O32" s="186"/>
      <c r="P32" s="186"/>
      <c r="Q32" s="177"/>
      <c r="R32" s="177"/>
      <c r="S32" s="177"/>
      <c r="T32" s="184"/>
      <c r="U32" s="177"/>
      <c r="V32" s="177"/>
    </row>
    <row r="33" spans="1:22" ht="12.75">
      <c r="A33" s="177"/>
      <c r="B33" s="178"/>
      <c r="C33" s="179"/>
      <c r="D33" s="180"/>
      <c r="E33" s="206"/>
      <c r="F33" s="187"/>
      <c r="G33" s="182"/>
      <c r="H33" s="182"/>
      <c r="I33" s="182"/>
      <c r="J33" s="183"/>
      <c r="K33" s="183"/>
      <c r="L33" s="183"/>
      <c r="M33" s="186"/>
      <c r="N33" s="186"/>
      <c r="O33" s="186"/>
      <c r="P33" s="186"/>
      <c r="Q33" s="177"/>
      <c r="R33" s="177"/>
      <c r="S33" s="177"/>
      <c r="T33" s="184"/>
      <c r="U33" s="177"/>
      <c r="V33" s="177"/>
    </row>
    <row r="34" spans="1:22" ht="12.75">
      <c r="A34" s="177"/>
      <c r="B34" s="178"/>
      <c r="C34" s="179"/>
      <c r="D34" s="180"/>
      <c r="E34" s="206"/>
      <c r="F34" s="187"/>
      <c r="G34" s="182"/>
      <c r="H34" s="182"/>
      <c r="I34" s="182"/>
      <c r="J34" s="183"/>
      <c r="K34" s="183"/>
      <c r="L34" s="183"/>
      <c r="M34" s="186"/>
      <c r="N34" s="186"/>
      <c r="O34" s="186"/>
      <c r="P34" s="186"/>
      <c r="Q34" s="177"/>
      <c r="R34" s="177"/>
      <c r="S34" s="177"/>
      <c r="T34" s="184"/>
      <c r="U34" s="177"/>
      <c r="V34" s="177"/>
    </row>
    <row r="35" spans="1:22" ht="12.75">
      <c r="A35" s="177"/>
      <c r="B35" s="178"/>
      <c r="C35" s="179"/>
      <c r="D35" s="180"/>
      <c r="E35" s="206"/>
      <c r="F35" s="187"/>
      <c r="G35" s="182"/>
      <c r="H35" s="182"/>
      <c r="I35" s="182"/>
      <c r="J35" s="183"/>
      <c r="K35" s="183"/>
      <c r="L35" s="183"/>
      <c r="M35" s="186"/>
      <c r="N35" s="186"/>
      <c r="O35" s="186"/>
      <c r="P35" s="186"/>
      <c r="Q35" s="177"/>
      <c r="R35" s="177"/>
      <c r="S35" s="177"/>
      <c r="T35" s="184"/>
      <c r="U35" s="177"/>
      <c r="V35" s="177"/>
    </row>
    <row r="36" spans="1:22" ht="12.75">
      <c r="A36" s="177"/>
      <c r="B36" s="178"/>
      <c r="C36" s="179"/>
      <c r="D36" s="180"/>
      <c r="E36" s="206"/>
      <c r="F36" s="187"/>
      <c r="G36" s="182"/>
      <c r="H36" s="182"/>
      <c r="I36" s="182"/>
      <c r="J36" s="183"/>
      <c r="K36" s="183"/>
      <c r="L36" s="183"/>
      <c r="M36" s="186"/>
      <c r="N36" s="186"/>
      <c r="O36" s="186"/>
      <c r="P36" s="186"/>
      <c r="Q36" s="177"/>
      <c r="R36" s="177"/>
      <c r="S36" s="177"/>
      <c r="T36" s="184"/>
      <c r="U36" s="177"/>
      <c r="V36" s="177"/>
    </row>
    <row r="37" spans="1:22" ht="12.75">
      <c r="A37" s="177"/>
      <c r="B37" s="178"/>
      <c r="C37" s="179"/>
      <c r="D37" s="180"/>
      <c r="E37" s="206"/>
      <c r="F37" s="187"/>
      <c r="G37" s="182"/>
      <c r="H37" s="182"/>
      <c r="I37" s="182"/>
      <c r="J37" s="183"/>
      <c r="K37" s="183"/>
      <c r="L37" s="183"/>
      <c r="M37" s="186"/>
      <c r="N37" s="186"/>
      <c r="O37" s="186"/>
      <c r="P37" s="186"/>
      <c r="Q37" s="177"/>
      <c r="R37" s="177"/>
      <c r="S37" s="177"/>
      <c r="T37" s="184"/>
      <c r="U37" s="177"/>
      <c r="V37" s="177"/>
    </row>
    <row r="38" spans="1:22" ht="12.75">
      <c r="A38" s="177"/>
      <c r="B38" s="178"/>
      <c r="C38" s="179"/>
      <c r="D38" s="180"/>
      <c r="E38" s="206"/>
      <c r="F38" s="187"/>
      <c r="G38" s="182"/>
      <c r="H38" s="182"/>
      <c r="I38" s="182"/>
      <c r="J38" s="183"/>
      <c r="K38" s="183"/>
      <c r="L38" s="183"/>
      <c r="M38" s="186"/>
      <c r="N38" s="186"/>
      <c r="O38" s="186"/>
      <c r="P38" s="186"/>
      <c r="Q38" s="177"/>
      <c r="R38" s="177"/>
      <c r="S38" s="177"/>
      <c r="T38" s="184"/>
      <c r="U38" s="177"/>
      <c r="V38" s="177"/>
    </row>
    <row r="39" spans="1:22" ht="12.75">
      <c r="A39" s="177"/>
      <c r="B39" s="178"/>
      <c r="C39" s="179"/>
      <c r="D39" s="180"/>
      <c r="E39" s="206"/>
      <c r="F39" s="187"/>
      <c r="G39" s="182"/>
      <c r="H39" s="182"/>
      <c r="I39" s="182"/>
      <c r="J39" s="183"/>
      <c r="K39" s="183"/>
      <c r="L39" s="183"/>
      <c r="M39" s="186"/>
      <c r="N39" s="186"/>
      <c r="O39" s="186"/>
      <c r="P39" s="186"/>
      <c r="Q39" s="177"/>
      <c r="R39" s="177"/>
      <c r="S39" s="177"/>
      <c r="T39" s="184"/>
      <c r="U39" s="177"/>
      <c r="V39" s="177"/>
    </row>
    <row r="40" spans="1:22" ht="12.75">
      <c r="A40" s="177"/>
      <c r="B40" s="178"/>
      <c r="C40" s="179"/>
      <c r="D40" s="180"/>
      <c r="E40" s="206"/>
      <c r="F40" s="187"/>
      <c r="G40" s="182"/>
      <c r="H40" s="182"/>
      <c r="I40" s="182"/>
      <c r="J40" s="183"/>
      <c r="K40" s="183"/>
      <c r="L40" s="183"/>
      <c r="M40" s="186"/>
      <c r="N40" s="186"/>
      <c r="O40" s="186"/>
      <c r="P40" s="186"/>
      <c r="Q40" s="177"/>
      <c r="R40" s="177"/>
      <c r="S40" s="177"/>
      <c r="T40" s="184"/>
      <c r="U40" s="177"/>
      <c r="V40" s="177"/>
    </row>
    <row r="41" spans="1:22" ht="12.75">
      <c r="A41" s="177"/>
      <c r="B41" s="178"/>
      <c r="C41" s="179"/>
      <c r="D41" s="180"/>
      <c r="E41" s="206"/>
      <c r="F41" s="187"/>
      <c r="G41" s="182"/>
      <c r="H41" s="182"/>
      <c r="I41" s="182"/>
      <c r="J41" s="183"/>
      <c r="K41" s="183"/>
      <c r="L41" s="183"/>
      <c r="M41" s="186"/>
      <c r="N41" s="186"/>
      <c r="O41" s="186"/>
      <c r="P41" s="186"/>
      <c r="Q41" s="177"/>
      <c r="R41" s="177"/>
      <c r="S41" s="177"/>
      <c r="T41" s="184"/>
      <c r="U41" s="177"/>
      <c r="V41" s="177"/>
    </row>
    <row r="42" spans="1:22" ht="12.75">
      <c r="A42" s="177"/>
      <c r="B42" s="178"/>
      <c r="C42" s="179"/>
      <c r="D42" s="180"/>
      <c r="E42" s="206"/>
      <c r="F42" s="187"/>
      <c r="G42" s="182"/>
      <c r="H42" s="182"/>
      <c r="I42" s="182"/>
      <c r="J42" s="183"/>
      <c r="K42" s="183"/>
      <c r="L42" s="183"/>
      <c r="M42" s="186"/>
      <c r="N42" s="186"/>
      <c r="O42" s="186"/>
      <c r="P42" s="186"/>
      <c r="Q42" s="177"/>
      <c r="R42" s="177"/>
      <c r="S42" s="177"/>
      <c r="T42" s="184"/>
      <c r="U42" s="177"/>
      <c r="V42" s="177"/>
    </row>
    <row r="43" spans="1:22" ht="12.75">
      <c r="A43" s="177"/>
      <c r="B43" s="178"/>
      <c r="C43" s="179"/>
      <c r="D43" s="180"/>
      <c r="E43" s="206"/>
      <c r="F43" s="187"/>
      <c r="G43" s="182"/>
      <c r="H43" s="182"/>
      <c r="I43" s="182"/>
      <c r="J43" s="183"/>
      <c r="K43" s="183"/>
      <c r="L43" s="183"/>
      <c r="M43" s="186"/>
      <c r="N43" s="186"/>
      <c r="O43" s="186"/>
      <c r="P43" s="186"/>
      <c r="Q43" s="177"/>
      <c r="R43" s="177"/>
      <c r="S43" s="177"/>
      <c r="T43" s="184"/>
      <c r="U43" s="177"/>
      <c r="V43" s="177"/>
    </row>
    <row r="44" spans="1:22" ht="12.75">
      <c r="A44" s="177"/>
      <c r="B44" s="178"/>
      <c r="C44" s="179"/>
      <c r="D44" s="180"/>
      <c r="E44" s="206"/>
      <c r="F44" s="187"/>
      <c r="G44" s="182"/>
      <c r="H44" s="182"/>
      <c r="I44" s="182"/>
      <c r="J44" s="183"/>
      <c r="K44" s="183"/>
      <c r="L44" s="183"/>
      <c r="M44" s="186"/>
      <c r="N44" s="186"/>
      <c r="O44" s="186"/>
      <c r="P44" s="186"/>
      <c r="Q44" s="177"/>
      <c r="R44" s="177"/>
      <c r="S44" s="177"/>
      <c r="T44" s="184"/>
      <c r="U44" s="177"/>
      <c r="V44" s="177"/>
    </row>
    <row r="45" spans="1:22" ht="12.75">
      <c r="A45" s="177"/>
      <c r="B45" s="178"/>
      <c r="C45" s="179"/>
      <c r="D45" s="180"/>
      <c r="E45" s="206"/>
      <c r="F45" s="187"/>
      <c r="G45" s="182"/>
      <c r="H45" s="182"/>
      <c r="I45" s="182"/>
      <c r="J45" s="183"/>
      <c r="K45" s="183"/>
      <c r="L45" s="183"/>
      <c r="M45" s="186"/>
      <c r="N45" s="186"/>
      <c r="O45" s="186"/>
      <c r="P45" s="186"/>
      <c r="Q45" s="177"/>
      <c r="R45" s="177"/>
      <c r="S45" s="177"/>
      <c r="T45" s="184"/>
      <c r="U45" s="177"/>
      <c r="V45" s="177"/>
    </row>
    <row r="46" spans="1:22" ht="12.75">
      <c r="A46" s="177"/>
      <c r="B46" s="178"/>
      <c r="C46" s="179"/>
      <c r="D46" s="180"/>
      <c r="E46" s="206"/>
      <c r="F46" s="187"/>
      <c r="G46" s="182"/>
      <c r="H46" s="182"/>
      <c r="I46" s="182"/>
      <c r="J46" s="183"/>
      <c r="K46" s="183"/>
      <c r="L46" s="183"/>
      <c r="M46" s="186"/>
      <c r="N46" s="186"/>
      <c r="O46" s="186"/>
      <c r="P46" s="186"/>
      <c r="Q46" s="177"/>
      <c r="R46" s="177"/>
      <c r="S46" s="177"/>
      <c r="T46" s="184"/>
      <c r="U46" s="177"/>
      <c r="V46" s="177"/>
    </row>
    <row r="47" spans="1:22" ht="12.75">
      <c r="A47" s="177"/>
      <c r="B47" s="178"/>
      <c r="C47" s="179"/>
      <c r="D47" s="180"/>
      <c r="E47" s="206"/>
      <c r="F47" s="187"/>
      <c r="G47" s="182"/>
      <c r="H47" s="182"/>
      <c r="I47" s="182"/>
      <c r="J47" s="183"/>
      <c r="K47" s="183"/>
      <c r="L47" s="183"/>
      <c r="M47" s="186"/>
      <c r="N47" s="186"/>
      <c r="O47" s="186"/>
      <c r="P47" s="186"/>
      <c r="Q47" s="177"/>
      <c r="R47" s="177"/>
      <c r="S47" s="177"/>
      <c r="T47" s="184"/>
      <c r="U47" s="177"/>
      <c r="V47" s="177"/>
    </row>
    <row r="48" spans="1:22" ht="12.75">
      <c r="A48" s="177"/>
      <c r="B48" s="178"/>
      <c r="C48" s="179"/>
      <c r="D48" s="180"/>
      <c r="E48" s="206"/>
      <c r="F48" s="187"/>
      <c r="G48" s="182"/>
      <c r="H48" s="182"/>
      <c r="I48" s="182"/>
      <c r="J48" s="183"/>
      <c r="K48" s="183"/>
      <c r="L48" s="183"/>
      <c r="M48" s="186"/>
      <c r="N48" s="186"/>
      <c r="O48" s="186"/>
      <c r="P48" s="186"/>
      <c r="Q48" s="177"/>
      <c r="R48" s="177"/>
      <c r="S48" s="177"/>
      <c r="T48" s="184"/>
      <c r="U48" s="177"/>
      <c r="V48" s="177"/>
    </row>
    <row r="49" spans="1:22" ht="12.75">
      <c r="A49" s="177"/>
      <c r="B49" s="178"/>
      <c r="C49" s="179"/>
      <c r="D49" s="180"/>
      <c r="E49" s="206"/>
      <c r="F49" s="187"/>
      <c r="G49" s="182"/>
      <c r="H49" s="182"/>
      <c r="I49" s="182"/>
      <c r="J49" s="183"/>
      <c r="K49" s="183"/>
      <c r="L49" s="183"/>
      <c r="M49" s="186"/>
      <c r="N49" s="186"/>
      <c r="O49" s="186"/>
      <c r="P49" s="186"/>
      <c r="Q49" s="177"/>
      <c r="R49" s="177"/>
      <c r="S49" s="177"/>
      <c r="T49" s="184"/>
      <c r="U49" s="177"/>
      <c r="V49" s="177"/>
    </row>
    <row r="50" spans="1:22" ht="12.75">
      <c r="A50" s="177"/>
      <c r="B50" s="178"/>
      <c r="C50" s="179"/>
      <c r="D50" s="180"/>
      <c r="E50" s="206"/>
      <c r="F50" s="187"/>
      <c r="G50" s="182"/>
      <c r="H50" s="182"/>
      <c r="I50" s="182"/>
      <c r="J50" s="183"/>
      <c r="K50" s="183"/>
      <c r="L50" s="183"/>
      <c r="M50" s="186"/>
      <c r="N50" s="186"/>
      <c r="O50" s="186"/>
      <c r="P50" s="186"/>
      <c r="Q50" s="177"/>
      <c r="R50" s="177"/>
      <c r="S50" s="177"/>
      <c r="T50" s="184"/>
      <c r="U50" s="177"/>
      <c r="V50" s="177"/>
    </row>
    <row r="51" spans="1:22" ht="12.75">
      <c r="A51" s="177"/>
      <c r="B51" s="178"/>
      <c r="C51" s="179"/>
      <c r="D51" s="180"/>
      <c r="E51" s="206"/>
      <c r="F51" s="187"/>
      <c r="G51" s="182"/>
      <c r="H51" s="182"/>
      <c r="I51" s="182"/>
      <c r="J51" s="183"/>
      <c r="K51" s="183"/>
      <c r="L51" s="183"/>
      <c r="M51" s="186"/>
      <c r="N51" s="186"/>
      <c r="O51" s="186"/>
      <c r="P51" s="186"/>
      <c r="Q51" s="177"/>
      <c r="R51" s="177"/>
      <c r="S51" s="177"/>
      <c r="T51" s="184"/>
      <c r="U51" s="177"/>
      <c r="V51" s="177"/>
    </row>
  </sheetData>
  <sheetProtection/>
  <mergeCells count="19">
    <mergeCell ref="V3:V4"/>
    <mergeCell ref="Q3:Q4"/>
    <mergeCell ref="R3:R4"/>
    <mergeCell ref="S3:S4"/>
    <mergeCell ref="T3:T4"/>
    <mergeCell ref="A3:A4"/>
    <mergeCell ref="B3:B4"/>
    <mergeCell ref="C3:C4"/>
    <mergeCell ref="D3:D4"/>
    <mergeCell ref="E3:E4"/>
    <mergeCell ref="F3:F4"/>
    <mergeCell ref="L3:L4"/>
    <mergeCell ref="M3:M4"/>
    <mergeCell ref="P3:P4"/>
    <mergeCell ref="O3:O4"/>
    <mergeCell ref="U3:U4"/>
    <mergeCell ref="N3:N4"/>
    <mergeCell ref="J3:K3"/>
    <mergeCell ref="G3:I3"/>
  </mergeCells>
  <printOptions/>
  <pageMargins left="0.35" right="0.32" top="0.984" bottom="0.984" header="0.512" footer="0.512"/>
  <pageSetup horizontalDpi="600" verticalDpi="600" orientation="landscape" paperSize="9" scale="75" r:id="rId2"/>
  <drawing r:id="rId1"/>
</worksheet>
</file>

<file path=xl/worksheets/sheet20.xml><?xml version="1.0" encoding="utf-8"?>
<worksheet xmlns="http://schemas.openxmlformats.org/spreadsheetml/2006/main" xmlns:r="http://schemas.openxmlformats.org/officeDocument/2006/relationships">
  <sheetPr>
    <tabColor indexed="45"/>
  </sheetPr>
  <dimension ref="A1:U56"/>
  <sheetViews>
    <sheetView showGridLines="0" view="pageBreakPreview" zoomScale="85" zoomScaleNormal="75" zoomScaleSheetLayoutView="85" zoomScalePageLayoutView="0" workbookViewId="0" topLeftCell="A25">
      <selection activeCell="P34" sqref="P34"/>
    </sheetView>
  </sheetViews>
  <sheetFormatPr defaultColWidth="9.00390625" defaultRowHeight="13.5"/>
  <cols>
    <col min="1" max="2" width="2.625" style="1" customWidth="1"/>
    <col min="3" max="3" width="15.625" style="1" customWidth="1"/>
    <col min="4" max="10" width="9.00390625" style="1" customWidth="1"/>
    <col min="11" max="11" width="4.375" style="1" customWidth="1"/>
    <col min="12" max="16384" width="9.00390625" style="1" customWidth="1"/>
  </cols>
  <sheetData>
    <row r="1" spans="1:2" ht="12.75">
      <c r="A1" s="14" t="s">
        <v>90</v>
      </c>
      <c r="B1" s="14"/>
    </row>
    <row r="2" ht="7.5" customHeight="1"/>
    <row r="3" spans="2:11" ht="12.75">
      <c r="B3" s="15"/>
      <c r="C3" s="16"/>
      <c r="D3" s="16"/>
      <c r="E3" s="16"/>
      <c r="F3" s="16"/>
      <c r="G3" s="16"/>
      <c r="H3" s="16"/>
      <c r="I3" s="16"/>
      <c r="J3" s="16"/>
      <c r="K3" s="17"/>
    </row>
    <row r="4" spans="2:11" ht="12.75">
      <c r="B4" s="18"/>
      <c r="C4" s="19"/>
      <c r="D4" s="19"/>
      <c r="E4" s="19"/>
      <c r="F4" s="19"/>
      <c r="G4" s="19"/>
      <c r="H4" s="19"/>
      <c r="I4" s="19"/>
      <c r="J4" s="19"/>
      <c r="K4" s="20"/>
    </row>
    <row r="5" spans="2:11" ht="12.75">
      <c r="B5" s="18"/>
      <c r="C5" s="19"/>
      <c r="D5" s="19"/>
      <c r="E5" s="19"/>
      <c r="F5" s="19"/>
      <c r="G5" s="19"/>
      <c r="H5" s="19"/>
      <c r="I5" s="19"/>
      <c r="J5" s="19"/>
      <c r="K5" s="20"/>
    </row>
    <row r="6" spans="2:11" ht="18.75">
      <c r="B6" s="475" t="s">
        <v>91</v>
      </c>
      <c r="C6" s="476"/>
      <c r="D6" s="476"/>
      <c r="E6" s="476"/>
      <c r="F6" s="476"/>
      <c r="G6" s="476"/>
      <c r="H6" s="476"/>
      <c r="I6" s="476"/>
      <c r="J6" s="476"/>
      <c r="K6" s="477"/>
    </row>
    <row r="7" spans="2:11" ht="12.75">
      <c r="B7" s="18"/>
      <c r="C7" s="19"/>
      <c r="D7" s="19"/>
      <c r="E7" s="19"/>
      <c r="F7" s="19"/>
      <c r="G7" s="19"/>
      <c r="H7" s="19"/>
      <c r="I7" s="19"/>
      <c r="J7" s="19"/>
      <c r="K7" s="20"/>
    </row>
    <row r="8" spans="2:11" ht="12.75">
      <c r="B8" s="18"/>
      <c r="C8" s="19"/>
      <c r="D8" s="19"/>
      <c r="E8" s="19"/>
      <c r="F8" s="19"/>
      <c r="G8" s="19"/>
      <c r="H8" s="19"/>
      <c r="I8" s="19"/>
      <c r="J8" s="19"/>
      <c r="K8" s="20"/>
    </row>
    <row r="9" spans="2:11" ht="12.75">
      <c r="B9" s="18"/>
      <c r="K9" s="20"/>
    </row>
    <row r="10" spans="2:11" ht="12.75">
      <c r="B10" s="18">
        <v>1</v>
      </c>
      <c r="C10" s="21" t="s">
        <v>58</v>
      </c>
      <c r="D10" s="19"/>
      <c r="E10" s="19"/>
      <c r="F10" s="19"/>
      <c r="G10" s="19"/>
      <c r="H10" s="19"/>
      <c r="I10" s="19"/>
      <c r="J10" s="19"/>
      <c r="K10" s="20"/>
    </row>
    <row r="11" spans="2:11" ht="12.75">
      <c r="B11" s="18"/>
      <c r="D11" s="19"/>
      <c r="E11" s="19"/>
      <c r="F11" s="19"/>
      <c r="G11" s="19"/>
      <c r="H11" s="19"/>
      <c r="I11" s="19"/>
      <c r="J11" s="19"/>
      <c r="K11" s="20"/>
    </row>
    <row r="12" spans="2:11" ht="12.75">
      <c r="B12" s="18"/>
      <c r="K12" s="20"/>
    </row>
    <row r="13" spans="2:11" ht="12.75">
      <c r="B13" s="18">
        <v>2</v>
      </c>
      <c r="C13" s="21" t="s">
        <v>39</v>
      </c>
      <c r="D13" s="19"/>
      <c r="E13" s="19" t="s">
        <v>92</v>
      </c>
      <c r="F13" s="19"/>
      <c r="G13" s="19"/>
      <c r="H13" s="19" t="s">
        <v>41</v>
      </c>
      <c r="I13" s="19"/>
      <c r="J13" s="19"/>
      <c r="K13" s="20"/>
    </row>
    <row r="14" spans="2:11" ht="12.75">
      <c r="B14" s="18"/>
      <c r="C14" s="19"/>
      <c r="D14" s="19"/>
      <c r="E14" s="19"/>
      <c r="F14" s="19"/>
      <c r="G14" s="19"/>
      <c r="H14" s="19"/>
      <c r="I14" s="19"/>
      <c r="J14" s="19"/>
      <c r="K14" s="20"/>
    </row>
    <row r="15" spans="2:11" ht="14.25" customHeight="1">
      <c r="B15" s="18"/>
      <c r="K15" s="20"/>
    </row>
    <row r="16" spans="2:11" ht="14.25" customHeight="1">
      <c r="B16" s="18">
        <v>3</v>
      </c>
      <c r="C16" s="21" t="s">
        <v>93</v>
      </c>
      <c r="D16" s="19"/>
      <c r="E16" s="32" t="s">
        <v>94</v>
      </c>
      <c r="F16" s="32"/>
      <c r="G16" s="32"/>
      <c r="H16" s="41"/>
      <c r="I16" s="19" t="s">
        <v>95</v>
      </c>
      <c r="J16" s="19"/>
      <c r="K16" s="20"/>
    </row>
    <row r="17" spans="2:11" ht="14.25" customHeight="1">
      <c r="B17" s="18"/>
      <c r="C17" s="19"/>
      <c r="D17" s="19"/>
      <c r="E17" s="19"/>
      <c r="F17" s="19"/>
      <c r="G17" s="19"/>
      <c r="H17" s="19"/>
      <c r="I17" s="19"/>
      <c r="J17" s="19"/>
      <c r="K17" s="20"/>
    </row>
    <row r="18" spans="2:11" ht="14.25" customHeight="1">
      <c r="B18" s="18"/>
      <c r="J18" s="19"/>
      <c r="K18" s="20"/>
    </row>
    <row r="19" spans="2:11" ht="14.25" customHeight="1">
      <c r="B19" s="18">
        <v>4</v>
      </c>
      <c r="C19" s="21" t="s">
        <v>59</v>
      </c>
      <c r="D19" s="19"/>
      <c r="E19" s="19" t="s">
        <v>96</v>
      </c>
      <c r="G19" s="19"/>
      <c r="H19" s="19"/>
      <c r="I19" s="19"/>
      <c r="J19" s="19"/>
      <c r="K19" s="20"/>
    </row>
    <row r="20" spans="2:11" ht="14.25" customHeight="1">
      <c r="B20" s="18"/>
      <c r="D20" s="19"/>
      <c r="I20" s="19"/>
      <c r="K20" s="20"/>
    </row>
    <row r="21" spans="2:11" ht="14.25" customHeight="1">
      <c r="B21" s="18"/>
      <c r="K21" s="20"/>
    </row>
    <row r="22" spans="2:11" ht="14.25" customHeight="1">
      <c r="B22" s="18">
        <v>5</v>
      </c>
      <c r="C22" s="36" t="s">
        <v>42</v>
      </c>
      <c r="E22" s="19" t="s">
        <v>97</v>
      </c>
      <c r="G22" s="19"/>
      <c r="H22" s="19"/>
      <c r="K22" s="20"/>
    </row>
    <row r="23" spans="2:11" ht="12.75">
      <c r="B23" s="18"/>
      <c r="K23" s="20"/>
    </row>
    <row r="24" spans="2:11" ht="12.75">
      <c r="B24" s="18"/>
      <c r="E24" s="19" t="s">
        <v>98</v>
      </c>
      <c r="K24" s="20"/>
    </row>
    <row r="25" spans="2:11" ht="12.75">
      <c r="B25" s="18"/>
      <c r="F25" s="19"/>
      <c r="K25" s="20"/>
    </row>
    <row r="26" spans="2:11" ht="12.75">
      <c r="B26" s="18"/>
      <c r="J26" s="19"/>
      <c r="K26" s="20"/>
    </row>
    <row r="27" spans="2:11" ht="12.75">
      <c r="B27" s="18">
        <v>6</v>
      </c>
      <c r="C27" s="40" t="s">
        <v>99</v>
      </c>
      <c r="E27" s="19" t="s">
        <v>96</v>
      </c>
      <c r="F27" s="19"/>
      <c r="J27" s="19"/>
      <c r="K27" s="20"/>
    </row>
    <row r="28" spans="2:11" ht="12.75">
      <c r="B28" s="18"/>
      <c r="C28" s="19"/>
      <c r="D28" s="19"/>
      <c r="E28" s="19"/>
      <c r="F28" s="19"/>
      <c r="G28" s="19"/>
      <c r="H28" s="19"/>
      <c r="I28" s="19"/>
      <c r="J28" s="19"/>
      <c r="K28" s="20"/>
    </row>
    <row r="29" spans="2:11" ht="12.75">
      <c r="B29" s="18"/>
      <c r="F29" s="19"/>
      <c r="G29" s="19"/>
      <c r="H29" s="19"/>
      <c r="I29" s="19"/>
      <c r="J29" s="19"/>
      <c r="K29" s="20"/>
    </row>
    <row r="30" spans="2:11" ht="12.75">
      <c r="B30" s="18"/>
      <c r="C30" s="19"/>
      <c r="D30" s="19"/>
      <c r="E30" s="19"/>
      <c r="F30" s="19"/>
      <c r="G30" s="19"/>
      <c r="H30" s="19"/>
      <c r="I30" s="19"/>
      <c r="J30" s="19"/>
      <c r="K30" s="20"/>
    </row>
    <row r="31" spans="2:11" ht="12.75">
      <c r="B31" s="18"/>
      <c r="D31" s="19"/>
      <c r="E31" s="19"/>
      <c r="F31" s="19"/>
      <c r="G31" s="19"/>
      <c r="H31" s="19"/>
      <c r="I31" s="19"/>
      <c r="J31" s="19"/>
      <c r="K31" s="20"/>
    </row>
    <row r="32" spans="2:11" ht="13.5" customHeight="1">
      <c r="B32" s="18"/>
      <c r="C32" s="19"/>
      <c r="D32" s="19"/>
      <c r="E32" s="19"/>
      <c r="F32" s="19"/>
      <c r="G32" s="19"/>
      <c r="H32" s="19"/>
      <c r="I32" s="19"/>
      <c r="J32" s="19"/>
      <c r="K32" s="20"/>
    </row>
    <row r="33" spans="2:11" ht="12.75">
      <c r="B33" s="18"/>
      <c r="C33" s="19" t="s">
        <v>100</v>
      </c>
      <c r="D33" s="19"/>
      <c r="E33" s="19"/>
      <c r="F33" s="19"/>
      <c r="G33" s="19"/>
      <c r="H33" s="19"/>
      <c r="I33" s="19"/>
      <c r="J33" s="19"/>
      <c r="K33" s="20"/>
    </row>
    <row r="34" spans="2:11" ht="12.75">
      <c r="B34" s="18"/>
      <c r="C34" s="42"/>
      <c r="D34" s="42"/>
      <c r="E34" s="42"/>
      <c r="F34" s="42"/>
      <c r="G34" s="42"/>
      <c r="H34" s="19"/>
      <c r="I34" s="19"/>
      <c r="J34" s="19"/>
      <c r="K34" s="20"/>
    </row>
    <row r="35" spans="2:11" ht="12.75">
      <c r="B35" s="18"/>
      <c r="H35" s="19"/>
      <c r="I35" s="19"/>
      <c r="J35" s="19"/>
      <c r="K35" s="20"/>
    </row>
    <row r="36" spans="2:11" ht="12.75">
      <c r="B36" s="18"/>
      <c r="G36" s="19"/>
      <c r="H36" s="19"/>
      <c r="I36" s="19"/>
      <c r="J36" s="19"/>
      <c r="K36" s="20"/>
    </row>
    <row r="37" spans="2:11" ht="12.75">
      <c r="B37" s="18"/>
      <c r="C37" s="23" t="s">
        <v>101</v>
      </c>
      <c r="D37" s="21"/>
      <c r="E37" s="21"/>
      <c r="F37" s="21"/>
      <c r="G37" s="19"/>
      <c r="H37" s="19"/>
      <c r="I37" s="19"/>
      <c r="J37" s="19"/>
      <c r="K37" s="20"/>
    </row>
    <row r="38" spans="2:11" ht="12.75">
      <c r="B38" s="18"/>
      <c r="C38" s="23"/>
      <c r="D38" s="21"/>
      <c r="E38" s="21"/>
      <c r="F38" s="21"/>
      <c r="G38" s="19"/>
      <c r="H38" s="19"/>
      <c r="I38" s="19"/>
      <c r="J38" s="19"/>
      <c r="K38" s="20"/>
    </row>
    <row r="39" spans="2:11" ht="12.75">
      <c r="B39" s="18"/>
      <c r="C39" s="19" t="s">
        <v>102</v>
      </c>
      <c r="D39" s="19"/>
      <c r="E39" s="19"/>
      <c r="F39" s="19"/>
      <c r="G39" s="19"/>
      <c r="H39" s="19"/>
      <c r="I39" s="19"/>
      <c r="J39" s="19"/>
      <c r="K39" s="20"/>
    </row>
    <row r="40" spans="2:11" ht="12.75">
      <c r="B40" s="18"/>
      <c r="C40" s="19"/>
      <c r="D40" s="19"/>
      <c r="E40" s="19"/>
      <c r="F40" s="19"/>
      <c r="G40" s="19"/>
      <c r="H40" s="19"/>
      <c r="I40" s="19"/>
      <c r="J40" s="19"/>
      <c r="K40" s="20"/>
    </row>
    <row r="41" spans="2:11" ht="12.75">
      <c r="B41" s="18"/>
      <c r="C41" s="19" t="s">
        <v>103</v>
      </c>
      <c r="D41" s="19"/>
      <c r="E41" s="19"/>
      <c r="F41" s="42"/>
      <c r="G41" s="19"/>
      <c r="K41" s="20"/>
    </row>
    <row r="42" spans="2:11" ht="12.75">
      <c r="B42" s="18"/>
      <c r="C42" s="19"/>
      <c r="D42" s="19"/>
      <c r="E42" s="19"/>
      <c r="F42" s="42"/>
      <c r="G42" s="19"/>
      <c r="K42" s="20"/>
    </row>
    <row r="43" spans="2:11" ht="12.75">
      <c r="B43" s="18"/>
      <c r="C43" s="19"/>
      <c r="K43" s="20"/>
    </row>
    <row r="44" spans="2:11" ht="12.75">
      <c r="B44" s="18"/>
      <c r="C44" s="19"/>
      <c r="K44" s="20"/>
    </row>
    <row r="45" spans="2:11" ht="12.75">
      <c r="B45" s="18"/>
      <c r="C45" s="19"/>
      <c r="K45" s="20"/>
    </row>
    <row r="46" spans="2:11" ht="12.75">
      <c r="B46" s="18"/>
      <c r="C46" s="19"/>
      <c r="D46" s="19"/>
      <c r="E46" s="19" t="s">
        <v>104</v>
      </c>
      <c r="F46" s="19"/>
      <c r="G46" s="19"/>
      <c r="H46" s="19"/>
      <c r="I46" s="19"/>
      <c r="J46" s="19"/>
      <c r="K46" s="20"/>
    </row>
    <row r="47" spans="2:11" ht="12.75">
      <c r="B47" s="18"/>
      <c r="C47" s="19"/>
      <c r="D47" s="19"/>
      <c r="F47" s="21"/>
      <c r="G47" s="19"/>
      <c r="H47" s="19"/>
      <c r="I47" s="19"/>
      <c r="J47" s="19"/>
      <c r="K47" s="20"/>
    </row>
    <row r="48" spans="2:11" ht="12.75">
      <c r="B48" s="18"/>
      <c r="C48" s="19"/>
      <c r="D48" s="19" t="s">
        <v>300</v>
      </c>
      <c r="E48" s="19" t="s">
        <v>105</v>
      </c>
      <c r="F48" s="19"/>
      <c r="G48" s="19"/>
      <c r="H48" s="19"/>
      <c r="I48" s="19"/>
      <c r="J48" s="19"/>
      <c r="K48" s="20"/>
    </row>
    <row r="49" spans="2:11" ht="12.75">
      <c r="B49" s="18"/>
      <c r="C49" s="19"/>
      <c r="D49" s="19"/>
      <c r="F49" s="21"/>
      <c r="G49" s="19"/>
      <c r="H49" s="19"/>
      <c r="I49" s="19"/>
      <c r="J49" s="19"/>
      <c r="K49" s="20"/>
    </row>
    <row r="50" spans="2:11" ht="12.75">
      <c r="B50" s="18"/>
      <c r="C50" s="19"/>
      <c r="D50" s="19"/>
      <c r="E50" s="19" t="s">
        <v>106</v>
      </c>
      <c r="F50" s="19"/>
      <c r="H50" s="19"/>
      <c r="I50" s="19"/>
      <c r="J50" s="218"/>
      <c r="K50" s="20"/>
    </row>
    <row r="51" spans="2:11" ht="12.75">
      <c r="B51" s="18"/>
      <c r="C51" s="19"/>
      <c r="D51" s="19"/>
      <c r="E51" s="19"/>
      <c r="F51" s="19"/>
      <c r="H51" s="19"/>
      <c r="I51" s="19"/>
      <c r="J51" s="19"/>
      <c r="K51" s="20"/>
    </row>
    <row r="52" spans="2:21" ht="12.75" customHeight="1">
      <c r="B52" s="31"/>
      <c r="C52" s="32"/>
      <c r="D52" s="32"/>
      <c r="E52" s="32"/>
      <c r="F52" s="32"/>
      <c r="G52" s="32"/>
      <c r="H52" s="32"/>
      <c r="I52" s="32"/>
      <c r="J52" s="32"/>
      <c r="K52" s="33"/>
      <c r="R52" s="219"/>
      <c r="S52" s="219"/>
      <c r="T52" s="219"/>
      <c r="U52" s="19"/>
    </row>
    <row r="53" spans="2:21" ht="12.75" customHeight="1">
      <c r="B53" s="19"/>
      <c r="C53" s="19"/>
      <c r="D53" s="19"/>
      <c r="E53" s="19"/>
      <c r="F53" s="19"/>
      <c r="G53" s="19"/>
      <c r="H53" s="19"/>
      <c r="I53" s="19"/>
      <c r="J53" s="19"/>
      <c r="K53" s="19"/>
      <c r="R53" s="219"/>
      <c r="S53" s="219"/>
      <c r="T53" s="219"/>
      <c r="U53" s="19"/>
    </row>
    <row r="54" spans="2:21" ht="15" customHeight="1">
      <c r="B54" s="19"/>
      <c r="C54" s="19"/>
      <c r="D54" s="19"/>
      <c r="E54" s="77" t="s">
        <v>311</v>
      </c>
      <c r="F54" s="77"/>
      <c r="G54" s="77"/>
      <c r="H54" s="77"/>
      <c r="I54" s="77"/>
      <c r="J54" s="77"/>
      <c r="K54" s="77"/>
      <c r="L54" s="77"/>
      <c r="M54" s="77"/>
      <c r="N54" s="77"/>
      <c r="O54" s="77"/>
      <c r="P54" s="77"/>
      <c r="Q54" s="77"/>
      <c r="R54" s="77"/>
      <c r="S54" s="19"/>
      <c r="T54" s="19"/>
      <c r="U54" s="19"/>
    </row>
    <row r="55" spans="2:18" ht="15" customHeight="1">
      <c r="B55" s="19"/>
      <c r="C55" s="19"/>
      <c r="D55" s="19"/>
      <c r="E55" s="77" t="s">
        <v>312</v>
      </c>
      <c r="F55" s="77"/>
      <c r="G55" s="77"/>
      <c r="H55" s="77"/>
      <c r="I55" s="77"/>
      <c r="J55" s="77"/>
      <c r="K55" s="77"/>
      <c r="L55" s="77"/>
      <c r="M55" s="77"/>
      <c r="N55" s="77"/>
      <c r="O55" s="77"/>
      <c r="P55" s="77"/>
      <c r="Q55" s="77"/>
      <c r="R55" s="77"/>
    </row>
    <row r="56" spans="5:10" ht="12.75">
      <c r="E56" s="19"/>
      <c r="F56" s="19"/>
      <c r="G56" s="19"/>
      <c r="H56" s="19"/>
      <c r="I56" s="19"/>
      <c r="J56" s="19"/>
    </row>
  </sheetData>
  <sheetProtection/>
  <mergeCells count="1">
    <mergeCell ref="B6:K6"/>
  </mergeCells>
  <printOptions/>
  <pageMargins left="0.787" right="0.787"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21"/>
  <sheetViews>
    <sheetView view="pageBreakPreview" zoomScale="75" zoomScaleSheetLayoutView="75" zoomScalePageLayoutView="0" workbookViewId="0" topLeftCell="A1">
      <selection activeCell="J7" sqref="J7"/>
    </sheetView>
  </sheetViews>
  <sheetFormatPr defaultColWidth="9.00390625" defaultRowHeight="13.5"/>
  <cols>
    <col min="1" max="1" width="9.375" style="1" customWidth="1"/>
    <col min="2" max="2" width="11.75390625" style="1" customWidth="1"/>
    <col min="3" max="3" width="31.25390625" style="1" customWidth="1"/>
    <col min="4" max="4" width="30.25390625" style="1" customWidth="1"/>
    <col min="5" max="5" width="4.125" style="1" customWidth="1"/>
    <col min="6" max="16384" width="9.00390625" style="1" customWidth="1"/>
  </cols>
  <sheetData>
    <row r="1" spans="1:9" ht="36" customHeight="1" thickBot="1">
      <c r="A1" s="210" t="s">
        <v>16</v>
      </c>
      <c r="I1" s="2"/>
    </row>
    <row r="2" spans="1:4" ht="22.5" customHeight="1" thickBot="1">
      <c r="A2" s="10" t="s">
        <v>3</v>
      </c>
      <c r="B2" s="11" t="s">
        <v>0</v>
      </c>
      <c r="C2" s="11" t="s">
        <v>1</v>
      </c>
      <c r="D2" s="12" t="s">
        <v>2</v>
      </c>
    </row>
    <row r="3" spans="1:4" ht="33.75" customHeight="1" thickTop="1">
      <c r="A3" s="262" t="s">
        <v>17</v>
      </c>
      <c r="B3" s="241" t="s">
        <v>4</v>
      </c>
      <c r="C3" s="241" t="s">
        <v>10</v>
      </c>
      <c r="D3" s="13" t="s">
        <v>21</v>
      </c>
    </row>
    <row r="4" spans="1:4" ht="33.75" customHeight="1">
      <c r="A4" s="263"/>
      <c r="B4" s="242" t="s">
        <v>5</v>
      </c>
      <c r="C4" s="242" t="s">
        <v>11</v>
      </c>
      <c r="D4" s="9" t="s">
        <v>22</v>
      </c>
    </row>
    <row r="5" spans="1:4" ht="33.75" customHeight="1">
      <c r="A5" s="263"/>
      <c r="B5" s="242" t="s">
        <v>9</v>
      </c>
      <c r="C5" s="242" t="s">
        <v>12</v>
      </c>
      <c r="D5" s="9" t="s">
        <v>23</v>
      </c>
    </row>
    <row r="6" spans="1:4" ht="33.75" customHeight="1">
      <c r="A6" s="263"/>
      <c r="B6" s="242" t="s">
        <v>6</v>
      </c>
      <c r="C6" s="242" t="s">
        <v>13</v>
      </c>
      <c r="D6" s="9"/>
    </row>
    <row r="7" spans="1:4" ht="33.75" customHeight="1">
      <c r="A7" s="263"/>
      <c r="B7" s="243" t="s">
        <v>7</v>
      </c>
      <c r="C7" s="243" t="s">
        <v>14</v>
      </c>
      <c r="D7" s="9"/>
    </row>
    <row r="8" spans="1:4" ht="33.75" customHeight="1">
      <c r="A8" s="263"/>
      <c r="B8" s="243" t="s">
        <v>8</v>
      </c>
      <c r="C8" s="243" t="s">
        <v>15</v>
      </c>
      <c r="D8" s="9"/>
    </row>
    <row r="9" spans="1:4" ht="33.75" customHeight="1">
      <c r="A9" s="264" t="s">
        <v>18</v>
      </c>
      <c r="B9" s="7" t="s">
        <v>4</v>
      </c>
      <c r="C9" s="7" t="s">
        <v>19</v>
      </c>
      <c r="D9" s="8"/>
    </row>
    <row r="10" spans="1:4" ht="33.75" customHeight="1">
      <c r="A10" s="264"/>
      <c r="B10" s="247" t="s">
        <v>5</v>
      </c>
      <c r="C10" s="247" t="s">
        <v>20</v>
      </c>
      <c r="D10" s="246" t="s">
        <v>305</v>
      </c>
    </row>
    <row r="11" spans="1:4" ht="33.75" customHeight="1">
      <c r="A11" s="264"/>
      <c r="B11" s="247" t="s">
        <v>6</v>
      </c>
      <c r="C11" s="247" t="s">
        <v>20</v>
      </c>
      <c r="D11" s="246" t="s">
        <v>306</v>
      </c>
    </row>
    <row r="12" spans="1:4" ht="33.75" customHeight="1">
      <c r="A12" s="264"/>
      <c r="B12" s="247" t="s">
        <v>208</v>
      </c>
      <c r="C12" s="247" t="s">
        <v>209</v>
      </c>
      <c r="D12" s="246" t="s">
        <v>306</v>
      </c>
    </row>
    <row r="13" spans="1:9" ht="33.75" customHeight="1">
      <c r="A13" s="265" t="s">
        <v>24</v>
      </c>
      <c r="B13" s="244" t="s">
        <v>170</v>
      </c>
      <c r="C13" s="244" t="s">
        <v>25</v>
      </c>
      <c r="D13" s="211" t="s">
        <v>33</v>
      </c>
      <c r="G13" s="214" t="s">
        <v>284</v>
      </c>
      <c r="H13" s="214"/>
      <c r="I13" s="214"/>
    </row>
    <row r="14" spans="1:9" ht="33.75" customHeight="1">
      <c r="A14" s="265"/>
      <c r="B14" s="3" t="s">
        <v>289</v>
      </c>
      <c r="C14" s="3" t="s">
        <v>26</v>
      </c>
      <c r="D14" s="4" t="s">
        <v>285</v>
      </c>
      <c r="G14" s="214"/>
      <c r="H14" s="214"/>
      <c r="I14" s="214"/>
    </row>
    <row r="15" spans="1:4" ht="33.75" customHeight="1">
      <c r="A15" s="265"/>
      <c r="B15" s="3" t="s">
        <v>286</v>
      </c>
      <c r="C15" s="3" t="s">
        <v>27</v>
      </c>
      <c r="D15" s="245" t="s">
        <v>303</v>
      </c>
    </row>
    <row r="16" spans="1:4" ht="33.75" customHeight="1">
      <c r="A16" s="265"/>
      <c r="B16" s="244" t="s">
        <v>208</v>
      </c>
      <c r="C16" s="244" t="s">
        <v>28</v>
      </c>
      <c r="D16" s="245" t="s">
        <v>35</v>
      </c>
    </row>
    <row r="17" spans="1:4" ht="33.75" customHeight="1">
      <c r="A17" s="265"/>
      <c r="B17" s="3" t="s">
        <v>179</v>
      </c>
      <c r="C17" s="3" t="s">
        <v>29</v>
      </c>
      <c r="D17" s="245" t="s">
        <v>34</v>
      </c>
    </row>
    <row r="18" spans="1:4" ht="33.75" customHeight="1">
      <c r="A18" s="265"/>
      <c r="B18" s="3" t="s">
        <v>187</v>
      </c>
      <c r="C18" s="3" t="s">
        <v>30</v>
      </c>
      <c r="D18" s="245" t="s">
        <v>291</v>
      </c>
    </row>
    <row r="19" spans="1:4" ht="33.75" customHeight="1">
      <c r="A19" s="265"/>
      <c r="B19" s="244" t="s">
        <v>287</v>
      </c>
      <c r="C19" s="244" t="s">
        <v>31</v>
      </c>
      <c r="D19" s="245" t="s">
        <v>35</v>
      </c>
    </row>
    <row r="20" spans="1:4" ht="33.75" customHeight="1">
      <c r="A20" s="265"/>
      <c r="B20" s="3" t="s">
        <v>288</v>
      </c>
      <c r="C20" s="3" t="s">
        <v>32</v>
      </c>
      <c r="D20" s="245" t="s">
        <v>304</v>
      </c>
    </row>
    <row r="21" spans="1:4" ht="33.75" customHeight="1" thickBot="1">
      <c r="A21" s="266"/>
      <c r="B21" s="5"/>
      <c r="C21" s="5"/>
      <c r="D21" s="6"/>
    </row>
  </sheetData>
  <sheetProtection/>
  <mergeCells count="3">
    <mergeCell ref="A3:A8"/>
    <mergeCell ref="A9:A12"/>
    <mergeCell ref="A13:A21"/>
  </mergeCells>
  <printOptions/>
  <pageMargins left="1.12" right="0.787" top="0.984" bottom="0.984" header="0.512" footer="0.51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L40"/>
  <sheetViews>
    <sheetView showGridLines="0" tabSelected="1" view="pageBreakPreview" zoomScale="85" zoomScaleSheetLayoutView="85" zoomScalePageLayoutView="0" workbookViewId="0" topLeftCell="A1">
      <selection activeCell="M42" sqref="M42"/>
    </sheetView>
  </sheetViews>
  <sheetFormatPr defaultColWidth="3.00390625" defaultRowHeight="18.75" customHeight="1"/>
  <cols>
    <col min="1" max="28" width="3.125" style="44" customWidth="1"/>
    <col min="29" max="16384" width="3.00390625" style="44" customWidth="1"/>
  </cols>
  <sheetData>
    <row r="1" spans="1:35" ht="18.75" customHeight="1" thickBot="1">
      <c r="A1" s="287" t="s">
        <v>170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43"/>
      <c r="AD1" s="43"/>
      <c r="AE1" s="43"/>
      <c r="AF1" s="43"/>
      <c r="AG1" s="43"/>
      <c r="AH1" s="43"/>
      <c r="AI1" s="43"/>
    </row>
    <row r="2" spans="1:34" s="54" customFormat="1" ht="18.75" customHeight="1">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9"/>
      <c r="AC2" s="43"/>
      <c r="AD2" s="43"/>
      <c r="AE2" s="43"/>
      <c r="AF2" s="43"/>
      <c r="AG2" s="43"/>
      <c r="AH2" s="43"/>
    </row>
    <row r="3" spans="1:34" ht="18.75" customHeight="1">
      <c r="A3" s="55"/>
      <c r="B3" s="43"/>
      <c r="C3" s="43"/>
      <c r="D3" s="43"/>
      <c r="E3" s="43"/>
      <c r="F3" s="43"/>
      <c r="G3" s="43"/>
      <c r="H3" s="43"/>
      <c r="I3" s="43"/>
      <c r="J3" s="43"/>
      <c r="K3" s="43"/>
      <c r="L3" s="43"/>
      <c r="M3" s="43"/>
      <c r="N3" s="43"/>
      <c r="O3" s="43"/>
      <c r="P3" s="43"/>
      <c r="Q3" s="43"/>
      <c r="R3" s="43"/>
      <c r="S3" s="43"/>
      <c r="T3" s="43"/>
      <c r="U3" s="43"/>
      <c r="V3" s="43"/>
      <c r="W3" s="43"/>
      <c r="X3" s="43"/>
      <c r="Y3" s="43"/>
      <c r="Z3" s="43"/>
      <c r="AA3" s="43"/>
      <c r="AB3" s="100"/>
      <c r="AC3" s="43"/>
      <c r="AD3" s="43"/>
      <c r="AE3" s="43"/>
      <c r="AF3" s="43"/>
      <c r="AG3" s="43"/>
      <c r="AH3" s="43"/>
    </row>
    <row r="4" spans="1:34" ht="18.75" customHeight="1">
      <c r="A4" s="55"/>
      <c r="B4" s="43"/>
      <c r="C4" s="43"/>
      <c r="D4" s="43"/>
      <c r="E4" s="43"/>
      <c r="F4" s="43"/>
      <c r="G4" s="43"/>
      <c r="H4" s="43"/>
      <c r="I4" s="43"/>
      <c r="J4" s="310" t="s">
        <v>119</v>
      </c>
      <c r="K4" s="313"/>
      <c r="L4" s="314"/>
      <c r="M4" s="315"/>
      <c r="N4" s="288"/>
      <c r="O4" s="289"/>
      <c r="P4" s="290"/>
      <c r="Q4" s="288"/>
      <c r="R4" s="289"/>
      <c r="S4" s="290"/>
      <c r="T4" s="288"/>
      <c r="U4" s="289"/>
      <c r="V4" s="289"/>
      <c r="W4" s="291" t="s">
        <v>166</v>
      </c>
      <c r="X4" s="268"/>
      <c r="Y4" s="112"/>
      <c r="Z4" s="112"/>
      <c r="AA4" s="120"/>
      <c r="AB4" s="100"/>
      <c r="AC4" s="43"/>
      <c r="AD4" s="130"/>
      <c r="AE4" s="43"/>
      <c r="AF4" s="43"/>
      <c r="AG4" s="43"/>
      <c r="AH4" s="43"/>
    </row>
    <row r="5" spans="1:34" ht="18.75" customHeight="1">
      <c r="A5" s="55"/>
      <c r="B5" s="43"/>
      <c r="C5" s="43"/>
      <c r="D5" s="43"/>
      <c r="E5" s="43"/>
      <c r="F5" s="43"/>
      <c r="G5" s="43"/>
      <c r="H5" s="43"/>
      <c r="I5" s="43"/>
      <c r="J5" s="311"/>
      <c r="K5" s="43"/>
      <c r="L5" s="43"/>
      <c r="M5" s="43"/>
      <c r="N5" s="121"/>
      <c r="O5" s="43"/>
      <c r="P5" s="122"/>
      <c r="Q5" s="121"/>
      <c r="R5" s="43"/>
      <c r="S5" s="122"/>
      <c r="T5" s="43"/>
      <c r="U5" s="43"/>
      <c r="V5" s="43"/>
      <c r="W5" s="306" t="s">
        <v>128</v>
      </c>
      <c r="X5" s="307"/>
      <c r="Y5" s="307"/>
      <c r="Z5" s="307"/>
      <c r="AA5" s="308"/>
      <c r="AB5" s="100"/>
      <c r="AC5" s="43"/>
      <c r="AD5" s="43"/>
      <c r="AE5" s="43"/>
      <c r="AF5" s="43"/>
      <c r="AG5" s="43"/>
      <c r="AH5" s="43"/>
    </row>
    <row r="6" spans="1:34" ht="18.75" customHeight="1">
      <c r="A6" s="55"/>
      <c r="B6" s="43"/>
      <c r="C6" s="43"/>
      <c r="D6" s="43"/>
      <c r="E6" s="43"/>
      <c r="F6" s="43"/>
      <c r="G6" s="43"/>
      <c r="H6" s="43"/>
      <c r="I6" s="43"/>
      <c r="J6" s="311"/>
      <c r="K6" s="43"/>
      <c r="L6" s="43"/>
      <c r="M6" s="43"/>
      <c r="N6" s="121"/>
      <c r="O6" s="43"/>
      <c r="P6" s="122"/>
      <c r="Q6" s="121"/>
      <c r="R6" s="43"/>
      <c r="S6" s="122"/>
      <c r="T6" s="43"/>
      <c r="U6" s="43"/>
      <c r="V6" s="43"/>
      <c r="W6" s="291" t="s">
        <v>194</v>
      </c>
      <c r="X6" s="268"/>
      <c r="Y6" s="112"/>
      <c r="Z6" s="112"/>
      <c r="AA6" s="120"/>
      <c r="AB6" s="100"/>
      <c r="AC6" s="43"/>
      <c r="AD6" s="43"/>
      <c r="AE6" s="43"/>
      <c r="AF6" s="43"/>
      <c r="AG6" s="43"/>
      <c r="AH6" s="43"/>
    </row>
    <row r="7" spans="1:28" ht="18.75" customHeight="1">
      <c r="A7" s="55"/>
      <c r="B7" s="43"/>
      <c r="C7" s="43"/>
      <c r="D7" s="43"/>
      <c r="E7" s="43"/>
      <c r="F7" s="43"/>
      <c r="G7" s="43"/>
      <c r="H7" s="43"/>
      <c r="I7" s="43"/>
      <c r="J7" s="312"/>
      <c r="K7" s="114"/>
      <c r="L7" s="114"/>
      <c r="M7" s="114"/>
      <c r="N7" s="123"/>
      <c r="O7" s="114"/>
      <c r="P7" s="124"/>
      <c r="Q7" s="123"/>
      <c r="R7" s="114"/>
      <c r="S7" s="124"/>
      <c r="T7" s="114"/>
      <c r="U7" s="114"/>
      <c r="V7" s="114"/>
      <c r="W7" s="306" t="s">
        <v>128</v>
      </c>
      <c r="X7" s="307"/>
      <c r="Y7" s="307"/>
      <c r="Z7" s="307"/>
      <c r="AA7" s="308"/>
      <c r="AB7" s="100"/>
    </row>
    <row r="8" spans="1:38" ht="18.75" customHeight="1">
      <c r="A8" s="55"/>
      <c r="B8" s="43"/>
      <c r="C8" s="43"/>
      <c r="D8" s="43"/>
      <c r="E8" s="43"/>
      <c r="F8" s="43"/>
      <c r="G8" s="43"/>
      <c r="H8" s="43"/>
      <c r="I8" s="316" t="s">
        <v>180</v>
      </c>
      <c r="J8" s="316"/>
      <c r="K8" s="316"/>
      <c r="L8" s="316"/>
      <c r="M8" s="316"/>
      <c r="N8" s="316"/>
      <c r="O8" s="316"/>
      <c r="P8" s="316"/>
      <c r="Q8" s="316"/>
      <c r="R8" s="316"/>
      <c r="S8" s="316"/>
      <c r="T8" s="316"/>
      <c r="U8" s="316"/>
      <c r="V8" s="316"/>
      <c r="W8" s="316"/>
      <c r="X8" s="316"/>
      <c r="Y8" s="316"/>
      <c r="Z8" s="316"/>
      <c r="AA8" s="316"/>
      <c r="AB8" s="317"/>
      <c r="AL8" s="125"/>
    </row>
    <row r="9" spans="1:28" ht="18.75" customHeight="1">
      <c r="A9" s="55"/>
      <c r="B9" s="43"/>
      <c r="C9" s="43"/>
      <c r="D9" s="43"/>
      <c r="E9" s="43"/>
      <c r="F9" s="43"/>
      <c r="G9" s="43"/>
      <c r="H9" s="43"/>
      <c r="I9" s="43"/>
      <c r="J9" s="215"/>
      <c r="K9" s="215"/>
      <c r="L9" s="215"/>
      <c r="M9" s="215"/>
      <c r="N9" s="215"/>
      <c r="O9" s="215"/>
      <c r="P9" s="215"/>
      <c r="Q9" s="215"/>
      <c r="R9" s="215"/>
      <c r="S9" s="215"/>
      <c r="T9" s="215"/>
      <c r="U9" s="215"/>
      <c r="V9" s="215"/>
      <c r="W9" s="215"/>
      <c r="X9" s="215"/>
      <c r="Y9" s="215"/>
      <c r="Z9" s="215"/>
      <c r="AA9" s="215"/>
      <c r="AB9" s="216"/>
    </row>
    <row r="10" spans="1:28" ht="18.75" customHeight="1">
      <c r="A10" s="55"/>
      <c r="B10" s="43"/>
      <c r="C10" s="309" t="s">
        <v>174</v>
      </c>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59"/>
      <c r="AB10" s="68"/>
    </row>
    <row r="11" spans="1:28" ht="18.75" customHeight="1">
      <c r="A11" s="55"/>
      <c r="B11" s="43"/>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59"/>
      <c r="AB11" s="68"/>
    </row>
    <row r="12" spans="1:28" ht="18.75" customHeight="1">
      <c r="A12" s="55"/>
      <c r="B12" s="4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126"/>
    </row>
    <row r="13" spans="1:28" ht="18.75" customHeight="1">
      <c r="A13" s="292" t="s">
        <v>210</v>
      </c>
      <c r="B13" s="282"/>
      <c r="C13" s="282"/>
      <c r="D13" s="282"/>
      <c r="E13" s="293"/>
      <c r="F13" s="277" t="s">
        <v>253</v>
      </c>
      <c r="G13" s="278"/>
      <c r="H13" s="278"/>
      <c r="I13" s="278"/>
      <c r="J13" s="273"/>
      <c r="K13" s="273"/>
      <c r="L13" s="273"/>
      <c r="M13" s="273"/>
      <c r="N13" s="274"/>
      <c r="O13" s="277" t="s">
        <v>254</v>
      </c>
      <c r="P13" s="278"/>
      <c r="Q13" s="278"/>
      <c r="R13" s="278"/>
      <c r="S13" s="281" t="str">
        <f>IF($J$13=0," ",(VLOOKUP($J$13,'入力データ'!$A$5:$V$51,2,TRUE)))</f>
        <v> </v>
      </c>
      <c r="T13" s="282"/>
      <c r="U13" s="282"/>
      <c r="V13" s="282"/>
      <c r="W13" s="282"/>
      <c r="X13" s="282"/>
      <c r="Y13" s="282"/>
      <c r="Z13" s="282"/>
      <c r="AA13" s="282"/>
      <c r="AB13" s="283"/>
    </row>
    <row r="14" spans="1:28" ht="18.75" customHeight="1">
      <c r="A14" s="294"/>
      <c r="B14" s="285"/>
      <c r="C14" s="285"/>
      <c r="D14" s="285"/>
      <c r="E14" s="295"/>
      <c r="F14" s="279"/>
      <c r="G14" s="280"/>
      <c r="H14" s="280"/>
      <c r="I14" s="280"/>
      <c r="J14" s="275"/>
      <c r="K14" s="275"/>
      <c r="L14" s="275"/>
      <c r="M14" s="275"/>
      <c r="N14" s="276"/>
      <c r="O14" s="279"/>
      <c r="P14" s="280"/>
      <c r="Q14" s="280"/>
      <c r="R14" s="280"/>
      <c r="S14" s="284"/>
      <c r="T14" s="285"/>
      <c r="U14" s="285"/>
      <c r="V14" s="285"/>
      <c r="W14" s="285"/>
      <c r="X14" s="285"/>
      <c r="Y14" s="285"/>
      <c r="Z14" s="285"/>
      <c r="AA14" s="285"/>
      <c r="AB14" s="286"/>
    </row>
    <row r="15" spans="1:28" ht="18.75" customHeight="1">
      <c r="A15" s="292" t="s">
        <v>155</v>
      </c>
      <c r="B15" s="282"/>
      <c r="C15" s="282"/>
      <c r="D15" s="282"/>
      <c r="E15" s="293"/>
      <c r="F15" s="108"/>
      <c r="G15" s="109"/>
      <c r="H15" s="304" t="str">
        <f>IF($J$13=""," ",(VLOOKUP($J$13,'入力データ'!$A$5:$V$51,3,TRUE)))</f>
        <v> </v>
      </c>
      <c r="I15" s="304"/>
      <c r="J15" s="304"/>
      <c r="K15" s="304"/>
      <c r="L15" s="304"/>
      <c r="M15" s="304"/>
      <c r="N15" s="304"/>
      <c r="O15" s="304"/>
      <c r="P15" s="304"/>
      <c r="Q15" s="304"/>
      <c r="R15" s="304"/>
      <c r="S15" s="304"/>
      <c r="T15" s="304"/>
      <c r="U15" s="304"/>
      <c r="V15" s="304"/>
      <c r="W15" s="304"/>
      <c r="X15" s="304"/>
      <c r="Y15" s="304"/>
      <c r="Z15" s="304"/>
      <c r="AA15" s="304"/>
      <c r="AB15" s="110"/>
    </row>
    <row r="16" spans="1:28" ht="18.75" customHeight="1">
      <c r="A16" s="294"/>
      <c r="B16" s="285"/>
      <c r="C16" s="285"/>
      <c r="D16" s="285"/>
      <c r="E16" s="295"/>
      <c r="F16" s="111"/>
      <c r="G16" s="101"/>
      <c r="H16" s="305"/>
      <c r="I16" s="305"/>
      <c r="J16" s="305"/>
      <c r="K16" s="305"/>
      <c r="L16" s="305"/>
      <c r="M16" s="305"/>
      <c r="N16" s="305"/>
      <c r="O16" s="305"/>
      <c r="P16" s="305"/>
      <c r="Q16" s="305"/>
      <c r="R16" s="305"/>
      <c r="S16" s="305"/>
      <c r="T16" s="305"/>
      <c r="U16" s="305"/>
      <c r="V16" s="305"/>
      <c r="W16" s="305"/>
      <c r="X16" s="305"/>
      <c r="Y16" s="305"/>
      <c r="Z16" s="305"/>
      <c r="AA16" s="305"/>
      <c r="AB16" s="102"/>
    </row>
    <row r="17" spans="1:28" ht="18.75" customHeight="1">
      <c r="A17" s="292" t="s">
        <v>39</v>
      </c>
      <c r="B17" s="282"/>
      <c r="C17" s="282"/>
      <c r="D17" s="282"/>
      <c r="E17" s="293"/>
      <c r="F17" s="302" t="s">
        <v>123</v>
      </c>
      <c r="G17" s="282"/>
      <c r="H17" s="282"/>
      <c r="I17" s="282" t="str">
        <f>IF($J$13=0," ",(VLOOKUP($J$13,'入力データ'!$A$5:$V$51,4,TRUE)))</f>
        <v> </v>
      </c>
      <c r="J17" s="282"/>
      <c r="K17" s="282"/>
      <c r="L17" s="282"/>
      <c r="M17" s="282"/>
      <c r="N17" s="282"/>
      <c r="O17" s="282"/>
      <c r="P17" s="282"/>
      <c r="Q17" s="282" t="s">
        <v>41</v>
      </c>
      <c r="R17" s="282"/>
      <c r="S17" s="282"/>
      <c r="T17" s="282"/>
      <c r="U17" s="109"/>
      <c r="V17" s="109"/>
      <c r="W17" s="109"/>
      <c r="X17" s="109"/>
      <c r="Y17" s="109"/>
      <c r="Z17" s="109"/>
      <c r="AA17" s="109"/>
      <c r="AB17" s="110"/>
    </row>
    <row r="18" spans="1:28" ht="18.75" customHeight="1">
      <c r="A18" s="294"/>
      <c r="B18" s="285"/>
      <c r="C18" s="285"/>
      <c r="D18" s="285"/>
      <c r="E18" s="295"/>
      <c r="F18" s="303"/>
      <c r="G18" s="285"/>
      <c r="H18" s="285"/>
      <c r="I18" s="285"/>
      <c r="J18" s="285"/>
      <c r="K18" s="285"/>
      <c r="L18" s="285"/>
      <c r="M18" s="285"/>
      <c r="N18" s="285"/>
      <c r="O18" s="285"/>
      <c r="P18" s="285"/>
      <c r="Q18" s="285"/>
      <c r="R18" s="285"/>
      <c r="S18" s="285"/>
      <c r="T18" s="285"/>
      <c r="U18" s="101"/>
      <c r="V18" s="101"/>
      <c r="W18" s="101"/>
      <c r="X18" s="101"/>
      <c r="Y18" s="101"/>
      <c r="Z18" s="101"/>
      <c r="AA18" s="101"/>
      <c r="AB18" s="102"/>
    </row>
    <row r="19" spans="1:28" ht="18.75" customHeight="1">
      <c r="A19" s="292" t="s">
        <v>157</v>
      </c>
      <c r="B19" s="282"/>
      <c r="C19" s="282"/>
      <c r="D19" s="282"/>
      <c r="E19" s="293"/>
      <c r="F19" s="108"/>
      <c r="G19" s="109"/>
      <c r="H19" s="296" t="str">
        <f>IF($J$13=0," ",(VLOOKUP($J$13,'入力データ'!$A$5:$V$51,6,TRUE)))</f>
        <v> </v>
      </c>
      <c r="I19" s="296"/>
      <c r="J19" s="296"/>
      <c r="K19" s="296"/>
      <c r="L19" s="296"/>
      <c r="M19" s="296"/>
      <c r="N19" s="296"/>
      <c r="O19" s="296"/>
      <c r="P19" s="296"/>
      <c r="Q19" s="296"/>
      <c r="R19" s="296"/>
      <c r="S19" s="296"/>
      <c r="T19" s="296"/>
      <c r="U19" s="109"/>
      <c r="V19" s="109"/>
      <c r="W19" s="109"/>
      <c r="X19" s="109"/>
      <c r="Y19" s="109"/>
      <c r="Z19" s="109"/>
      <c r="AA19" s="109"/>
      <c r="AB19" s="110"/>
    </row>
    <row r="20" spans="1:28" ht="18.75" customHeight="1">
      <c r="A20" s="294"/>
      <c r="B20" s="285"/>
      <c r="C20" s="285"/>
      <c r="D20" s="285"/>
      <c r="E20" s="295"/>
      <c r="F20" s="111"/>
      <c r="G20" s="101"/>
      <c r="H20" s="297"/>
      <c r="I20" s="297"/>
      <c r="J20" s="297"/>
      <c r="K20" s="297"/>
      <c r="L20" s="297"/>
      <c r="M20" s="297"/>
      <c r="N20" s="297"/>
      <c r="O20" s="297"/>
      <c r="P20" s="297"/>
      <c r="Q20" s="297"/>
      <c r="R20" s="297"/>
      <c r="S20" s="297"/>
      <c r="T20" s="297"/>
      <c r="U20" s="101"/>
      <c r="V20" s="101"/>
      <c r="W20" s="101"/>
      <c r="X20" s="101"/>
      <c r="Y20" s="101"/>
      <c r="Z20" s="101"/>
      <c r="AA20" s="101"/>
      <c r="AB20" s="102"/>
    </row>
    <row r="21" spans="1:28" ht="18.75" customHeight="1">
      <c r="A21" s="292" t="s">
        <v>292</v>
      </c>
      <c r="B21" s="282"/>
      <c r="C21" s="282"/>
      <c r="D21" s="282"/>
      <c r="E21" s="293"/>
      <c r="F21" s="108"/>
      <c r="G21" s="109"/>
      <c r="H21" s="282" t="str">
        <f>IF($J$13=0," ",(VLOOKUP($J$13,'入力データ'!$A$5:$V$51,8,TRUE)))</f>
        <v> </v>
      </c>
      <c r="I21" s="282"/>
      <c r="J21" s="282"/>
      <c r="K21" s="282"/>
      <c r="L21" s="282"/>
      <c r="M21" s="282"/>
      <c r="N21" s="282"/>
      <c r="O21" s="282"/>
      <c r="P21" s="282"/>
      <c r="Q21" s="282"/>
      <c r="R21" s="282"/>
      <c r="S21" s="282"/>
      <c r="T21" s="282"/>
      <c r="U21" s="109"/>
      <c r="V21" s="109"/>
      <c r="W21" s="109"/>
      <c r="X21" s="109"/>
      <c r="Y21" s="109"/>
      <c r="Z21" s="109"/>
      <c r="AA21" s="109"/>
      <c r="AB21" s="110"/>
    </row>
    <row r="22" spans="1:28" ht="18.75" customHeight="1">
      <c r="A22" s="294"/>
      <c r="B22" s="285"/>
      <c r="C22" s="285"/>
      <c r="D22" s="285"/>
      <c r="E22" s="295"/>
      <c r="F22" s="111"/>
      <c r="G22" s="101"/>
      <c r="H22" s="285"/>
      <c r="I22" s="285"/>
      <c r="J22" s="285"/>
      <c r="K22" s="285"/>
      <c r="L22" s="285"/>
      <c r="M22" s="285"/>
      <c r="N22" s="285"/>
      <c r="O22" s="285"/>
      <c r="P22" s="285"/>
      <c r="Q22" s="285"/>
      <c r="R22" s="285"/>
      <c r="S22" s="285"/>
      <c r="T22" s="285"/>
      <c r="U22" s="101"/>
      <c r="V22" s="101"/>
      <c r="W22" s="101"/>
      <c r="X22" s="101"/>
      <c r="Y22" s="101"/>
      <c r="Z22" s="101"/>
      <c r="AA22" s="101"/>
      <c r="AB22" s="102"/>
    </row>
    <row r="23" spans="1:36" ht="18.75" customHeight="1">
      <c r="A23" s="267" t="s">
        <v>112</v>
      </c>
      <c r="B23" s="268"/>
      <c r="C23" s="268"/>
      <c r="D23" s="268"/>
      <c r="E23" s="269"/>
      <c r="F23" s="43"/>
      <c r="G23" s="43"/>
      <c r="H23" s="298" t="s">
        <v>261</v>
      </c>
      <c r="I23" s="298"/>
      <c r="J23" s="298"/>
      <c r="K23" s="298"/>
      <c r="L23" s="298"/>
      <c r="M23" s="298"/>
      <c r="N23" s="268" t="s">
        <v>124</v>
      </c>
      <c r="O23" s="282" t="str">
        <f>IF($J$13=0," ",(VLOOKUP($J$13,'入力データ'!$A$5:$V$51,17,TRUE)))</f>
        <v> </v>
      </c>
      <c r="P23" s="282"/>
      <c r="Q23" s="282"/>
      <c r="R23" s="282"/>
      <c r="S23" s="282"/>
      <c r="T23" s="282"/>
      <c r="U23" s="43"/>
      <c r="V23" s="43"/>
      <c r="W23" s="43"/>
      <c r="X23" s="43"/>
      <c r="Y23" s="43"/>
      <c r="Z23" s="43"/>
      <c r="AA23" s="43"/>
      <c r="AB23" s="100"/>
      <c r="AF23" s="267" t="s">
        <v>112</v>
      </c>
      <c r="AG23" s="268"/>
      <c r="AH23" s="268"/>
      <c r="AI23" s="268"/>
      <c r="AJ23" s="269"/>
    </row>
    <row r="24" spans="1:36" ht="18.75" customHeight="1">
      <c r="A24" s="270" t="s">
        <v>125</v>
      </c>
      <c r="B24" s="271"/>
      <c r="C24" s="271"/>
      <c r="D24" s="271"/>
      <c r="E24" s="272"/>
      <c r="F24" s="43"/>
      <c r="G24" s="43"/>
      <c r="H24" s="299"/>
      <c r="I24" s="299"/>
      <c r="J24" s="299"/>
      <c r="K24" s="299"/>
      <c r="L24" s="299"/>
      <c r="M24" s="299"/>
      <c r="N24" s="271"/>
      <c r="O24" s="285"/>
      <c r="P24" s="285"/>
      <c r="Q24" s="285"/>
      <c r="R24" s="285"/>
      <c r="S24" s="285"/>
      <c r="T24" s="285"/>
      <c r="U24" s="43"/>
      <c r="V24" s="43"/>
      <c r="W24" s="43"/>
      <c r="X24" s="43"/>
      <c r="Y24" s="43"/>
      <c r="Z24" s="43"/>
      <c r="AA24" s="43"/>
      <c r="AB24" s="100"/>
      <c r="AF24" s="270" t="s">
        <v>125</v>
      </c>
      <c r="AG24" s="271"/>
      <c r="AH24" s="271"/>
      <c r="AI24" s="271"/>
      <c r="AJ24" s="272"/>
    </row>
    <row r="25" spans="1:28" ht="18.75" customHeight="1">
      <c r="A25" s="292" t="s">
        <v>42</v>
      </c>
      <c r="B25" s="282"/>
      <c r="C25" s="282"/>
      <c r="D25" s="282"/>
      <c r="E25" s="293"/>
      <c r="F25" s="302" t="s">
        <v>126</v>
      </c>
      <c r="G25" s="282"/>
      <c r="H25" s="147"/>
      <c r="I25" s="300" t="str">
        <f>IF($J$13=0," ",(VLOOKUP($J$13,'入力データ'!$A$5:$V$51,10,TRUE)))</f>
        <v> </v>
      </c>
      <c r="J25" s="300"/>
      <c r="K25" s="300"/>
      <c r="L25" s="300"/>
      <c r="M25" s="300"/>
      <c r="N25" s="300"/>
      <c r="O25" s="147"/>
      <c r="P25" s="282" t="s">
        <v>247</v>
      </c>
      <c r="Q25" s="282"/>
      <c r="R25" s="282" t="s">
        <v>192</v>
      </c>
      <c r="S25" s="282"/>
      <c r="T25" s="300" t="str">
        <f>IF($J$13=0," ",(VLOOKUP($J$13,'入力データ'!$A$5:$V$51,11,TRUE)))</f>
        <v> </v>
      </c>
      <c r="U25" s="300"/>
      <c r="V25" s="300"/>
      <c r="W25" s="300"/>
      <c r="X25" s="300"/>
      <c r="Y25" s="300"/>
      <c r="Z25" s="109"/>
      <c r="AA25" s="109"/>
      <c r="AB25" s="110"/>
    </row>
    <row r="26" spans="1:28" ht="18.75" customHeight="1">
      <c r="A26" s="294"/>
      <c r="B26" s="285"/>
      <c r="C26" s="285"/>
      <c r="D26" s="285"/>
      <c r="E26" s="295"/>
      <c r="F26" s="303"/>
      <c r="G26" s="285"/>
      <c r="H26" s="148"/>
      <c r="I26" s="301"/>
      <c r="J26" s="301"/>
      <c r="K26" s="301"/>
      <c r="L26" s="301"/>
      <c r="M26" s="301"/>
      <c r="N26" s="301"/>
      <c r="O26" s="148"/>
      <c r="P26" s="285"/>
      <c r="Q26" s="285"/>
      <c r="R26" s="285"/>
      <c r="S26" s="285"/>
      <c r="T26" s="301"/>
      <c r="U26" s="301"/>
      <c r="V26" s="301"/>
      <c r="W26" s="301"/>
      <c r="X26" s="301"/>
      <c r="Y26" s="301"/>
      <c r="Z26" s="101"/>
      <c r="AA26" s="101"/>
      <c r="AB26" s="102"/>
    </row>
    <row r="27" spans="1:28" ht="18.75" customHeight="1">
      <c r="A27" s="292" t="s">
        <v>99</v>
      </c>
      <c r="B27" s="282"/>
      <c r="C27" s="282"/>
      <c r="D27" s="282"/>
      <c r="E27" s="293"/>
      <c r="F27" s="108"/>
      <c r="G27" s="109"/>
      <c r="H27" s="109"/>
      <c r="I27" s="300" t="str">
        <f>IF($J$13=0," ",(VLOOKUP($J$13,'入力データ'!$A$5:$V$51,12,TRUE)))</f>
        <v> </v>
      </c>
      <c r="J27" s="300"/>
      <c r="K27" s="300"/>
      <c r="L27" s="300"/>
      <c r="M27" s="300"/>
      <c r="N27" s="300"/>
      <c r="O27" s="300"/>
      <c r="P27" s="300"/>
      <c r="Q27" s="300"/>
      <c r="R27" s="300"/>
      <c r="S27" s="300"/>
      <c r="T27" s="43"/>
      <c r="U27" s="43"/>
      <c r="V27" s="43"/>
      <c r="W27" s="43"/>
      <c r="X27" s="43"/>
      <c r="Y27" s="43"/>
      <c r="Z27" s="43"/>
      <c r="AA27" s="43"/>
      <c r="AB27" s="100"/>
    </row>
    <row r="28" spans="1:28" ht="18.75" customHeight="1">
      <c r="A28" s="294"/>
      <c r="B28" s="285"/>
      <c r="C28" s="285"/>
      <c r="D28" s="285"/>
      <c r="E28" s="295"/>
      <c r="F28" s="111"/>
      <c r="G28" s="101"/>
      <c r="H28" s="101"/>
      <c r="I28" s="301"/>
      <c r="J28" s="301"/>
      <c r="K28" s="301"/>
      <c r="L28" s="301"/>
      <c r="M28" s="301"/>
      <c r="N28" s="301"/>
      <c r="O28" s="301"/>
      <c r="P28" s="301"/>
      <c r="Q28" s="301"/>
      <c r="R28" s="301"/>
      <c r="S28" s="301"/>
      <c r="T28" s="43"/>
      <c r="U28" s="43"/>
      <c r="V28" s="43"/>
      <c r="W28" s="43"/>
      <c r="X28" s="43"/>
      <c r="Y28" s="43"/>
      <c r="Z28" s="43"/>
      <c r="AA28" s="43"/>
      <c r="AB28" s="100"/>
    </row>
    <row r="29" spans="1:28" ht="18.75" customHeight="1">
      <c r="A29" s="292" t="s">
        <v>172</v>
      </c>
      <c r="B29" s="282"/>
      <c r="C29" s="282"/>
      <c r="D29" s="282"/>
      <c r="E29" s="293"/>
      <c r="F29" s="108"/>
      <c r="G29" s="109"/>
      <c r="H29" s="109"/>
      <c r="I29" s="300" t="str">
        <f>IF($J$13=0," ",(VLOOKUP($J$13,'入力データ'!$A$5:$V$51,13,TRUE)))</f>
        <v> </v>
      </c>
      <c r="J29" s="300"/>
      <c r="K29" s="300"/>
      <c r="L29" s="300"/>
      <c r="M29" s="300"/>
      <c r="N29" s="300"/>
      <c r="O29" s="300"/>
      <c r="P29" s="300"/>
      <c r="Q29" s="300"/>
      <c r="R29" s="300"/>
      <c r="S29" s="300"/>
      <c r="T29" s="112"/>
      <c r="U29" s="112"/>
      <c r="V29" s="112"/>
      <c r="W29" s="112"/>
      <c r="X29" s="112"/>
      <c r="Y29" s="112"/>
      <c r="Z29" s="112"/>
      <c r="AA29" s="112"/>
      <c r="AB29" s="113"/>
    </row>
    <row r="30" spans="1:28" ht="18.75" customHeight="1">
      <c r="A30" s="294" t="s">
        <v>127</v>
      </c>
      <c r="B30" s="285"/>
      <c r="C30" s="285"/>
      <c r="D30" s="285"/>
      <c r="E30" s="295"/>
      <c r="F30" s="111"/>
      <c r="G30" s="101"/>
      <c r="H30" s="101"/>
      <c r="I30" s="301"/>
      <c r="J30" s="301"/>
      <c r="K30" s="301"/>
      <c r="L30" s="301"/>
      <c r="M30" s="301"/>
      <c r="N30" s="301"/>
      <c r="O30" s="301"/>
      <c r="P30" s="301"/>
      <c r="Q30" s="301"/>
      <c r="R30" s="301"/>
      <c r="S30" s="301"/>
      <c r="T30" s="114"/>
      <c r="U30" s="114"/>
      <c r="V30" s="114"/>
      <c r="W30" s="114"/>
      <c r="X30" s="114"/>
      <c r="Y30" s="114"/>
      <c r="Z30" s="114"/>
      <c r="AA30" s="114"/>
      <c r="AB30" s="115"/>
    </row>
    <row r="31" spans="1:28" ht="18.75" customHeight="1">
      <c r="A31" s="292" t="s">
        <v>129</v>
      </c>
      <c r="B31" s="282"/>
      <c r="C31" s="282"/>
      <c r="D31" s="282"/>
      <c r="E31" s="293"/>
      <c r="F31" s="108"/>
      <c r="G31" s="109"/>
      <c r="H31" s="109"/>
      <c r="I31" s="300" t="str">
        <f>IF($J$13=0," ",(VLOOKUP($J$13,'入力データ'!$A$5:$V$51,14,TRUE)))</f>
        <v> </v>
      </c>
      <c r="J31" s="300"/>
      <c r="K31" s="300"/>
      <c r="L31" s="300"/>
      <c r="M31" s="300"/>
      <c r="N31" s="300"/>
      <c r="O31" s="300"/>
      <c r="P31" s="300"/>
      <c r="Q31" s="300"/>
      <c r="R31" s="300"/>
      <c r="S31" s="300"/>
      <c r="T31" s="43"/>
      <c r="U31" s="43"/>
      <c r="V31" s="43"/>
      <c r="W31" s="43"/>
      <c r="X31" s="43"/>
      <c r="Y31" s="43"/>
      <c r="Z31" s="43"/>
      <c r="AA31" s="43"/>
      <c r="AB31" s="100"/>
    </row>
    <row r="32" spans="1:28" ht="18.75" customHeight="1">
      <c r="A32" s="294"/>
      <c r="B32" s="285"/>
      <c r="C32" s="285"/>
      <c r="D32" s="285"/>
      <c r="E32" s="295"/>
      <c r="F32" s="111"/>
      <c r="G32" s="101"/>
      <c r="H32" s="101"/>
      <c r="I32" s="301"/>
      <c r="J32" s="301"/>
      <c r="K32" s="301"/>
      <c r="L32" s="301"/>
      <c r="M32" s="301"/>
      <c r="N32" s="301"/>
      <c r="O32" s="301"/>
      <c r="P32" s="301"/>
      <c r="Q32" s="301"/>
      <c r="R32" s="301"/>
      <c r="S32" s="301"/>
      <c r="T32" s="43"/>
      <c r="U32" s="43"/>
      <c r="V32" s="43"/>
      <c r="W32" s="43"/>
      <c r="X32" s="43"/>
      <c r="Y32" s="43"/>
      <c r="Z32" s="43"/>
      <c r="AA32" s="43"/>
      <c r="AB32" s="100"/>
    </row>
    <row r="33" spans="1:28" ht="18.75" customHeight="1">
      <c r="A33" s="292" t="s">
        <v>130</v>
      </c>
      <c r="B33" s="282"/>
      <c r="C33" s="282"/>
      <c r="D33" s="282"/>
      <c r="E33" s="293"/>
      <c r="F33" s="302" t="str">
        <f>IF($J$13=0," ",(VLOOKUP($J$13,'入力データ'!$A$5:$V$51,20,TRUE)))</f>
        <v> </v>
      </c>
      <c r="G33" s="282"/>
      <c r="H33" s="282"/>
      <c r="I33" s="282"/>
      <c r="J33" s="282"/>
      <c r="K33" s="293"/>
      <c r="L33" s="320" t="s">
        <v>171</v>
      </c>
      <c r="M33" s="320"/>
      <c r="N33" s="320"/>
      <c r="O33" s="320"/>
      <c r="P33" s="302" t="str">
        <f>IF(J13=0," ",IF(VLOOKUP($J$13,'入力データ'!$A$5:$V$51,21,TRUE)=0," ",VLOOKUP($J$13,'入力データ'!$A$5:$V$51,21,TRUE)))</f>
        <v> </v>
      </c>
      <c r="Q33" s="282"/>
      <c r="R33" s="282"/>
      <c r="S33" s="282"/>
      <c r="T33" s="293"/>
      <c r="U33" s="109"/>
      <c r="V33" s="109"/>
      <c r="W33" s="109"/>
      <c r="X33" s="109"/>
      <c r="Y33" s="109"/>
      <c r="Z33" s="109"/>
      <c r="AA33" s="109"/>
      <c r="AB33" s="110"/>
    </row>
    <row r="34" spans="1:28" ht="18.75" customHeight="1">
      <c r="A34" s="294"/>
      <c r="B34" s="285"/>
      <c r="C34" s="285"/>
      <c r="D34" s="285"/>
      <c r="E34" s="295"/>
      <c r="F34" s="303"/>
      <c r="G34" s="285"/>
      <c r="H34" s="285"/>
      <c r="I34" s="285"/>
      <c r="J34" s="285"/>
      <c r="K34" s="295"/>
      <c r="L34" s="321"/>
      <c r="M34" s="321"/>
      <c r="N34" s="321"/>
      <c r="O34" s="321"/>
      <c r="P34" s="303"/>
      <c r="Q34" s="285"/>
      <c r="R34" s="285"/>
      <c r="S34" s="285"/>
      <c r="T34" s="295"/>
      <c r="U34" s="101"/>
      <c r="V34" s="101"/>
      <c r="W34" s="101"/>
      <c r="X34" s="101"/>
      <c r="Y34" s="101"/>
      <c r="Z34" s="101"/>
      <c r="AA34" s="101"/>
      <c r="AB34" s="102"/>
    </row>
    <row r="35" spans="1:28" ht="18.75" customHeight="1">
      <c r="A35" s="55"/>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100"/>
    </row>
    <row r="36" spans="1:28" ht="18.75" customHeight="1">
      <c r="A36" s="55"/>
      <c r="B36" s="57" t="s">
        <v>131</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100"/>
    </row>
    <row r="37" spans="1:28" ht="18.75" customHeight="1">
      <c r="A37" s="55"/>
      <c r="B37" s="43"/>
      <c r="C37" s="43"/>
      <c r="D37" s="43"/>
      <c r="E37" s="65"/>
      <c r="F37" s="65"/>
      <c r="G37" s="319" t="str">
        <f>IF($J$13=0," ",(VLOOKUP($J$13,'入力データ'!$A$5:$V$51,15,TRUE)))</f>
        <v> </v>
      </c>
      <c r="H37" s="319"/>
      <c r="I37" s="319"/>
      <c r="J37" s="319"/>
      <c r="K37" s="319"/>
      <c r="L37" s="319"/>
      <c r="M37" s="65"/>
      <c r="N37" s="65"/>
      <c r="O37" s="43"/>
      <c r="P37" s="43"/>
      <c r="Q37" s="43"/>
      <c r="R37" s="43"/>
      <c r="S37" s="43"/>
      <c r="T37" s="43"/>
      <c r="U37" s="43"/>
      <c r="V37" s="43"/>
      <c r="W37" s="43"/>
      <c r="X37" s="43"/>
      <c r="Y37" s="43"/>
      <c r="Z37" s="43"/>
      <c r="AA37" s="43"/>
      <c r="AB37" s="100"/>
    </row>
    <row r="38" spans="1:28" ht="18.75" customHeight="1">
      <c r="A38" s="55"/>
      <c r="B38" s="64"/>
      <c r="C38" s="64"/>
      <c r="D38" s="64"/>
      <c r="E38" s="64"/>
      <c r="F38" s="64"/>
      <c r="G38" s="64"/>
      <c r="H38" s="64"/>
      <c r="I38" s="43"/>
      <c r="J38" s="43"/>
      <c r="K38" s="43"/>
      <c r="L38" s="43"/>
      <c r="M38" s="43"/>
      <c r="N38" s="43"/>
      <c r="O38" s="43"/>
      <c r="P38" s="43"/>
      <c r="Q38" s="43"/>
      <c r="R38" s="43"/>
      <c r="S38" s="43"/>
      <c r="T38" s="43"/>
      <c r="U38" s="43"/>
      <c r="V38" s="43"/>
      <c r="W38" s="43"/>
      <c r="X38" s="43"/>
      <c r="Y38" s="43"/>
      <c r="Z38" s="43"/>
      <c r="AA38" s="43"/>
      <c r="AB38" s="100"/>
    </row>
    <row r="39" spans="1:28" ht="18.75" customHeight="1">
      <c r="A39" s="55"/>
      <c r="B39" s="43"/>
      <c r="C39" s="43"/>
      <c r="D39" s="43"/>
      <c r="E39" s="43"/>
      <c r="F39" s="43"/>
      <c r="G39" s="43"/>
      <c r="H39" s="43"/>
      <c r="I39" s="43"/>
      <c r="J39" s="43"/>
      <c r="K39" s="43"/>
      <c r="L39" s="43"/>
      <c r="M39" s="43"/>
      <c r="O39" s="43"/>
      <c r="P39" s="57" t="s">
        <v>132</v>
      </c>
      <c r="Q39" s="65"/>
      <c r="R39" s="65"/>
      <c r="S39" s="318" t="str">
        <f>IF($J$13=0," ",(VLOOKUP($J$13,'入力データ'!$A$5:$V$51,19,TRUE)))</f>
        <v> </v>
      </c>
      <c r="T39" s="318"/>
      <c r="U39" s="318"/>
      <c r="V39" s="318"/>
      <c r="W39" s="318"/>
      <c r="X39" s="318"/>
      <c r="Y39" s="217"/>
      <c r="Z39" s="43"/>
      <c r="AA39" s="43"/>
      <c r="AB39" s="100"/>
    </row>
    <row r="40" spans="1:28" ht="18.75" customHeight="1" thickBot="1">
      <c r="A40" s="12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116"/>
    </row>
  </sheetData>
  <sheetProtection/>
  <mergeCells count="53">
    <mergeCell ref="I8:AB8"/>
    <mergeCell ref="S39:X39"/>
    <mergeCell ref="G37:L37"/>
    <mergeCell ref="A33:E34"/>
    <mergeCell ref="F33:K34"/>
    <mergeCell ref="L33:O34"/>
    <mergeCell ref="P33:T34"/>
    <mergeCell ref="A29:E29"/>
    <mergeCell ref="I29:S30"/>
    <mergeCell ref="A31:E32"/>
    <mergeCell ref="I31:S32"/>
    <mergeCell ref="A30:E30"/>
    <mergeCell ref="W6:X6"/>
    <mergeCell ref="W7:AA7"/>
    <mergeCell ref="C10:Z11"/>
    <mergeCell ref="A13:E14"/>
    <mergeCell ref="J4:J7"/>
    <mergeCell ref="K4:M4"/>
    <mergeCell ref="N4:P4"/>
    <mergeCell ref="W5:AA5"/>
    <mergeCell ref="F13:I14"/>
    <mergeCell ref="A15:E16"/>
    <mergeCell ref="H15:AA16"/>
    <mergeCell ref="A17:E18"/>
    <mergeCell ref="F17:H18"/>
    <mergeCell ref="I17:P18"/>
    <mergeCell ref="Q17:T18"/>
    <mergeCell ref="R25:S26"/>
    <mergeCell ref="T25:Y26"/>
    <mergeCell ref="A27:E28"/>
    <mergeCell ref="I27:S28"/>
    <mergeCell ref="A25:E26"/>
    <mergeCell ref="F25:G26"/>
    <mergeCell ref="I25:N26"/>
    <mergeCell ref="P25:Q26"/>
    <mergeCell ref="H19:T20"/>
    <mergeCell ref="A21:E22"/>
    <mergeCell ref="H21:T22"/>
    <mergeCell ref="A24:E24"/>
    <mergeCell ref="H23:M24"/>
    <mergeCell ref="N23:N24"/>
    <mergeCell ref="O23:T24"/>
    <mergeCell ref="A23:E23"/>
    <mergeCell ref="AF23:AJ23"/>
    <mergeCell ref="AF24:AJ24"/>
    <mergeCell ref="J13:N14"/>
    <mergeCell ref="O13:R14"/>
    <mergeCell ref="S13:AB14"/>
    <mergeCell ref="A1:AB1"/>
    <mergeCell ref="Q4:S4"/>
    <mergeCell ref="T4:V4"/>
    <mergeCell ref="W4:X4"/>
    <mergeCell ref="A19:E20"/>
  </mergeCells>
  <printOptions/>
  <pageMargins left="0.787" right="0.787" top="0.984" bottom="0.984" header="0.512" footer="0.512"/>
  <pageSetup horizontalDpi="600" verticalDpi="600" orientation="portrait" paperSize="9" scale="99" r:id="rId4"/>
  <colBreaks count="1" manualBreakCount="1">
    <brk id="28"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44"/>
  </sheetPr>
  <dimension ref="A1:AL43"/>
  <sheetViews>
    <sheetView showGridLines="0" view="pageBreakPreview" zoomScale="85" zoomScaleSheetLayoutView="85" zoomScalePageLayoutView="0" workbookViewId="0" topLeftCell="A1">
      <selection activeCell="J13" sqref="J13:N14"/>
    </sheetView>
  </sheetViews>
  <sheetFormatPr defaultColWidth="3.00390625" defaultRowHeight="18.75" customHeight="1"/>
  <cols>
    <col min="1" max="28" width="3.25390625" style="44" customWidth="1"/>
    <col min="29" max="16384" width="3.00390625" style="44" customWidth="1"/>
  </cols>
  <sheetData>
    <row r="1" spans="1:35" ht="18.75" customHeight="1" thickBot="1">
      <c r="A1" s="322" t="s">
        <v>177</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43"/>
      <c r="AD1" s="43"/>
      <c r="AE1" s="43"/>
      <c r="AF1" s="43"/>
      <c r="AG1" s="43"/>
      <c r="AH1" s="43"/>
      <c r="AI1" s="43"/>
    </row>
    <row r="2" spans="1:34" s="54" customFormat="1" ht="18.75" customHeight="1">
      <c r="A2" s="117"/>
      <c r="B2" s="118"/>
      <c r="C2" s="118"/>
      <c r="D2" s="118"/>
      <c r="E2" s="118"/>
      <c r="F2" s="118"/>
      <c r="G2" s="118"/>
      <c r="H2" s="118"/>
      <c r="I2" s="118"/>
      <c r="J2" s="118"/>
      <c r="K2" s="118"/>
      <c r="L2" s="118"/>
      <c r="M2" s="118"/>
      <c r="N2" s="118"/>
      <c r="O2" s="118"/>
      <c r="P2" s="118"/>
      <c r="Q2" s="118"/>
      <c r="R2" s="128"/>
      <c r="S2" s="128"/>
      <c r="T2" s="128"/>
      <c r="U2" s="128"/>
      <c r="V2" s="318" t="s">
        <v>250</v>
      </c>
      <c r="W2" s="318"/>
      <c r="X2" s="318"/>
      <c r="Y2" s="318"/>
      <c r="Z2" s="318"/>
      <c r="AA2" s="318"/>
      <c r="AB2" s="129"/>
      <c r="AC2" s="43"/>
      <c r="AD2" s="43"/>
      <c r="AE2" s="43"/>
      <c r="AF2" s="43"/>
      <c r="AG2" s="43"/>
      <c r="AH2" s="43"/>
    </row>
    <row r="3" spans="1:34" ht="18.75" customHeight="1">
      <c r="A3" s="55"/>
      <c r="B3" s="43"/>
      <c r="C3" s="43"/>
      <c r="D3" s="43"/>
      <c r="E3" s="43"/>
      <c r="F3" s="43"/>
      <c r="G3" s="43"/>
      <c r="H3" s="43"/>
      <c r="I3" s="43"/>
      <c r="J3" s="43"/>
      <c r="K3" s="43"/>
      <c r="L3" s="43"/>
      <c r="M3" s="43"/>
      <c r="N3" s="43"/>
      <c r="O3" s="43"/>
      <c r="P3" s="43"/>
      <c r="Q3" s="43"/>
      <c r="R3" s="65"/>
      <c r="S3" s="65"/>
      <c r="T3" s="65"/>
      <c r="U3" s="65"/>
      <c r="V3" s="323">
        <f>IF($J$13=0," ",(VLOOKUP($J$13,'入力データ'!$A$5:$V$51,16,TRUE)))</f>
        <v>0</v>
      </c>
      <c r="W3" s="323"/>
      <c r="X3" s="323"/>
      <c r="Y3" s="323"/>
      <c r="Z3" s="323"/>
      <c r="AA3" s="323"/>
      <c r="AB3" s="100"/>
      <c r="AC3" s="43"/>
      <c r="AD3" s="43"/>
      <c r="AE3" s="43"/>
      <c r="AF3" s="43"/>
      <c r="AG3" s="43"/>
      <c r="AH3" s="43" t="s">
        <v>265</v>
      </c>
    </row>
    <row r="4" spans="1:34" ht="18.75" customHeight="1">
      <c r="A4" s="55"/>
      <c r="B4" s="324" t="s">
        <v>133</v>
      </c>
      <c r="C4" s="324"/>
      <c r="D4" s="324"/>
      <c r="E4" s="324"/>
      <c r="F4" s="324"/>
      <c r="G4" s="324"/>
      <c r="H4" s="324"/>
      <c r="I4" s="43"/>
      <c r="J4" s="103" t="s">
        <v>116</v>
      </c>
      <c r="K4" s="104"/>
      <c r="L4" s="104"/>
      <c r="M4" s="104"/>
      <c r="N4" s="65"/>
      <c r="O4" s="65"/>
      <c r="P4" s="65"/>
      <c r="Q4" s="65"/>
      <c r="R4" s="65"/>
      <c r="S4" s="65"/>
      <c r="T4" s="65"/>
      <c r="U4" s="65"/>
      <c r="V4" s="65"/>
      <c r="W4" s="104"/>
      <c r="X4" s="104"/>
      <c r="Y4" s="43"/>
      <c r="Z4" s="43"/>
      <c r="AA4" s="43"/>
      <c r="AB4" s="100"/>
      <c r="AC4" s="43"/>
      <c r="AD4" s="43"/>
      <c r="AE4" s="43"/>
      <c r="AF4" s="43"/>
      <c r="AG4" s="43"/>
      <c r="AH4" s="43"/>
    </row>
    <row r="5" spans="1:34" ht="18.75" customHeight="1">
      <c r="A5" s="55"/>
      <c r="B5" s="43"/>
      <c r="C5" s="43"/>
      <c r="D5" s="43"/>
      <c r="E5" s="43"/>
      <c r="F5" s="43"/>
      <c r="G5" s="43"/>
      <c r="H5" s="43"/>
      <c r="I5" s="43"/>
      <c r="J5" s="103"/>
      <c r="K5" s="43"/>
      <c r="L5" s="43"/>
      <c r="M5" s="43"/>
      <c r="N5" s="43"/>
      <c r="O5" s="43"/>
      <c r="P5" s="43"/>
      <c r="Q5" s="43"/>
      <c r="R5" s="43"/>
      <c r="S5" s="43"/>
      <c r="T5" s="43"/>
      <c r="U5" s="43"/>
      <c r="V5" s="43"/>
      <c r="W5" s="105"/>
      <c r="X5" s="105"/>
      <c r="Y5" s="105"/>
      <c r="Z5" s="105"/>
      <c r="AA5" s="105"/>
      <c r="AB5" s="100"/>
      <c r="AC5" s="43"/>
      <c r="AD5" s="43"/>
      <c r="AE5" s="43"/>
      <c r="AF5" s="43"/>
      <c r="AG5" s="43"/>
      <c r="AH5" s="43"/>
    </row>
    <row r="6" spans="1:34" ht="18.75" customHeight="1">
      <c r="A6" s="55"/>
      <c r="B6" s="43"/>
      <c r="C6" s="43"/>
      <c r="D6" s="43"/>
      <c r="E6" s="43"/>
      <c r="F6" s="43"/>
      <c r="G6" s="43"/>
      <c r="H6" s="43"/>
      <c r="I6" s="43"/>
      <c r="J6" s="103"/>
      <c r="K6" s="43"/>
      <c r="L6" s="43"/>
      <c r="M6" s="43"/>
      <c r="N6" s="43"/>
      <c r="O6" s="43"/>
      <c r="P6" s="43"/>
      <c r="Q6" s="43"/>
      <c r="R6" s="65"/>
      <c r="S6" s="65"/>
      <c r="T6" s="65"/>
      <c r="U6" s="325" t="s">
        <v>262</v>
      </c>
      <c r="V6" s="325"/>
      <c r="W6" s="325"/>
      <c r="X6" s="325"/>
      <c r="Y6" s="325"/>
      <c r="Z6" s="325"/>
      <c r="AA6" s="43"/>
      <c r="AB6" s="100"/>
      <c r="AC6" s="43"/>
      <c r="AD6" s="43"/>
      <c r="AE6" s="43"/>
      <c r="AF6" s="43"/>
      <c r="AG6" s="43"/>
      <c r="AH6" s="43"/>
    </row>
    <row r="7" spans="1:28" ht="18.75" customHeight="1">
      <c r="A7" s="55"/>
      <c r="B7" s="43"/>
      <c r="C7" s="43"/>
      <c r="D7" s="43"/>
      <c r="E7" s="43"/>
      <c r="F7" s="43"/>
      <c r="G7" s="43"/>
      <c r="H7" s="43"/>
      <c r="I7" s="43"/>
      <c r="J7" s="103"/>
      <c r="K7" s="43"/>
      <c r="L7" s="43"/>
      <c r="M7" s="43"/>
      <c r="N7" s="43"/>
      <c r="O7" s="43"/>
      <c r="P7" s="43"/>
      <c r="Q7" s="43"/>
      <c r="R7" s="43"/>
      <c r="S7" s="43"/>
      <c r="T7" s="43"/>
      <c r="U7" s="43"/>
      <c r="V7" s="43"/>
      <c r="W7" s="105"/>
      <c r="X7" s="105"/>
      <c r="Y7" s="105"/>
      <c r="Z7" s="105"/>
      <c r="AA7" s="105"/>
      <c r="AB7" s="100"/>
    </row>
    <row r="8" spans="1:38" ht="18.75" customHeight="1">
      <c r="A8" s="55"/>
      <c r="B8" s="43"/>
      <c r="C8" s="43"/>
      <c r="D8" s="43"/>
      <c r="E8" s="43"/>
      <c r="F8" s="43"/>
      <c r="G8" s="43"/>
      <c r="H8" s="43"/>
      <c r="I8" s="43"/>
      <c r="J8" s="43"/>
      <c r="K8" s="43"/>
      <c r="L8" s="43"/>
      <c r="M8" s="43"/>
      <c r="N8" s="43"/>
      <c r="O8" s="43"/>
      <c r="P8" s="43"/>
      <c r="Q8" s="43"/>
      <c r="R8" s="43"/>
      <c r="S8" s="43"/>
      <c r="T8" s="43"/>
      <c r="U8" s="43"/>
      <c r="V8" s="43"/>
      <c r="W8" s="43"/>
      <c r="X8" s="43"/>
      <c r="Y8" s="43"/>
      <c r="Z8" s="43"/>
      <c r="AA8" s="43"/>
      <c r="AB8" s="100"/>
      <c r="AL8" s="125"/>
    </row>
    <row r="9" spans="1:28" ht="18.75" customHeight="1">
      <c r="A9" s="55"/>
      <c r="B9" s="43"/>
      <c r="C9" s="309" t="s">
        <v>175</v>
      </c>
      <c r="D9" s="309"/>
      <c r="E9" s="309"/>
      <c r="F9" s="309"/>
      <c r="G9" s="309"/>
      <c r="H9" s="309"/>
      <c r="I9" s="309"/>
      <c r="J9" s="309"/>
      <c r="K9" s="309"/>
      <c r="L9" s="309"/>
      <c r="M9" s="309"/>
      <c r="N9" s="309"/>
      <c r="O9" s="309"/>
      <c r="P9" s="309"/>
      <c r="Q9" s="309"/>
      <c r="R9" s="309"/>
      <c r="S9" s="309"/>
      <c r="T9" s="309"/>
      <c r="U9" s="309"/>
      <c r="V9" s="309"/>
      <c r="W9" s="309"/>
      <c r="X9" s="309"/>
      <c r="Y9" s="309"/>
      <c r="Z9" s="309"/>
      <c r="AA9" s="43"/>
      <c r="AB9" s="100"/>
    </row>
    <row r="10" spans="1:28" ht="18.75" customHeight="1">
      <c r="A10" s="55"/>
      <c r="B10" s="43"/>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59"/>
      <c r="AB10" s="68"/>
    </row>
    <row r="11" spans="1:28" ht="18.75" customHeight="1">
      <c r="A11" s="55"/>
      <c r="B11" s="43"/>
      <c r="C11" s="52"/>
      <c r="D11" s="52"/>
      <c r="E11" s="52"/>
      <c r="F11" s="52"/>
      <c r="G11" s="52"/>
      <c r="H11" s="52"/>
      <c r="I11" s="52"/>
      <c r="J11" s="52"/>
      <c r="K11" s="52"/>
      <c r="L11" s="52"/>
      <c r="M11" s="52"/>
      <c r="N11" s="52"/>
      <c r="O11" s="52"/>
      <c r="P11" s="52"/>
      <c r="Q11" s="52"/>
      <c r="R11" s="52"/>
      <c r="S11" s="52"/>
      <c r="T11" s="52"/>
      <c r="U11" s="52"/>
      <c r="V11" s="52"/>
      <c r="W11" s="52"/>
      <c r="X11" s="52"/>
      <c r="Y11" s="52"/>
      <c r="Z11" s="52"/>
      <c r="AA11" s="59"/>
      <c r="AB11" s="68"/>
    </row>
    <row r="12" spans="1:28" ht="18.75" customHeight="1">
      <c r="A12" s="55"/>
      <c r="B12" s="57" t="s">
        <v>173</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7"/>
    </row>
    <row r="13" spans="1:28" ht="18.75" customHeight="1">
      <c r="A13" s="292" t="s">
        <v>210</v>
      </c>
      <c r="B13" s="282"/>
      <c r="C13" s="282"/>
      <c r="D13" s="282"/>
      <c r="E13" s="293"/>
      <c r="F13" s="277" t="s">
        <v>253</v>
      </c>
      <c r="G13" s="278"/>
      <c r="H13" s="278"/>
      <c r="I13" s="278"/>
      <c r="J13" s="273">
        <v>1</v>
      </c>
      <c r="K13" s="273"/>
      <c r="L13" s="273"/>
      <c r="M13" s="273"/>
      <c r="N13" s="274"/>
      <c r="O13" s="277" t="s">
        <v>254</v>
      </c>
      <c r="P13" s="278"/>
      <c r="Q13" s="278"/>
      <c r="R13" s="278"/>
      <c r="S13" s="281">
        <f>IF($J$13=0," ",(VLOOKUP($J$13,'入力データ'!$A$5:$V$51,2,TRUE)))</f>
        <v>0</v>
      </c>
      <c r="T13" s="282"/>
      <c r="U13" s="282"/>
      <c r="V13" s="282"/>
      <c r="W13" s="282"/>
      <c r="X13" s="282"/>
      <c r="Y13" s="282"/>
      <c r="Z13" s="282"/>
      <c r="AA13" s="282"/>
      <c r="AB13" s="283"/>
    </row>
    <row r="14" spans="1:28" ht="18.75" customHeight="1">
      <c r="A14" s="294"/>
      <c r="B14" s="285"/>
      <c r="C14" s="285"/>
      <c r="D14" s="285"/>
      <c r="E14" s="295"/>
      <c r="F14" s="279"/>
      <c r="G14" s="280"/>
      <c r="H14" s="280"/>
      <c r="I14" s="280"/>
      <c r="J14" s="275"/>
      <c r="K14" s="275"/>
      <c r="L14" s="275"/>
      <c r="M14" s="275"/>
      <c r="N14" s="276"/>
      <c r="O14" s="279"/>
      <c r="P14" s="280"/>
      <c r="Q14" s="280"/>
      <c r="R14" s="280"/>
      <c r="S14" s="284"/>
      <c r="T14" s="285"/>
      <c r="U14" s="285"/>
      <c r="V14" s="285"/>
      <c r="W14" s="285"/>
      <c r="X14" s="285"/>
      <c r="Y14" s="285"/>
      <c r="Z14" s="285"/>
      <c r="AA14" s="285"/>
      <c r="AB14" s="286"/>
    </row>
    <row r="15" spans="1:28" ht="18.75" customHeight="1">
      <c r="A15" s="292" t="s">
        <v>155</v>
      </c>
      <c r="B15" s="282"/>
      <c r="C15" s="282"/>
      <c r="D15" s="282"/>
      <c r="E15" s="293"/>
      <c r="F15" s="151"/>
      <c r="G15" s="147"/>
      <c r="H15" s="326">
        <f>IF($J$13=0," ",(VLOOKUP($J$13,'入力データ'!$A$5:$V$51,3,TRUE)))</f>
        <v>0</v>
      </c>
      <c r="I15" s="326"/>
      <c r="J15" s="326"/>
      <c r="K15" s="326"/>
      <c r="L15" s="326"/>
      <c r="M15" s="326"/>
      <c r="N15" s="326"/>
      <c r="O15" s="326"/>
      <c r="P15" s="326"/>
      <c r="Q15" s="326"/>
      <c r="R15" s="326"/>
      <c r="S15" s="326"/>
      <c r="T15" s="326"/>
      <c r="U15" s="326"/>
      <c r="V15" s="326"/>
      <c r="W15" s="326"/>
      <c r="X15" s="326"/>
      <c r="Y15" s="326"/>
      <c r="Z15" s="326"/>
      <c r="AA15" s="326"/>
      <c r="AB15" s="149"/>
    </row>
    <row r="16" spans="1:28" ht="18.75" customHeight="1">
      <c r="A16" s="294"/>
      <c r="B16" s="285"/>
      <c r="C16" s="285"/>
      <c r="D16" s="285"/>
      <c r="E16" s="295"/>
      <c r="F16" s="152"/>
      <c r="G16" s="148"/>
      <c r="H16" s="327"/>
      <c r="I16" s="327"/>
      <c r="J16" s="327"/>
      <c r="K16" s="327"/>
      <c r="L16" s="327"/>
      <c r="M16" s="327"/>
      <c r="N16" s="327"/>
      <c r="O16" s="327"/>
      <c r="P16" s="327"/>
      <c r="Q16" s="327"/>
      <c r="R16" s="327"/>
      <c r="S16" s="327"/>
      <c r="T16" s="327"/>
      <c r="U16" s="327"/>
      <c r="V16" s="327"/>
      <c r="W16" s="327"/>
      <c r="X16" s="327"/>
      <c r="Y16" s="327"/>
      <c r="Z16" s="327"/>
      <c r="AA16" s="327"/>
      <c r="AB16" s="150"/>
    </row>
    <row r="17" spans="1:28" ht="18.75" customHeight="1">
      <c r="A17" s="292" t="s">
        <v>39</v>
      </c>
      <c r="B17" s="282"/>
      <c r="C17" s="282"/>
      <c r="D17" s="282"/>
      <c r="E17" s="293"/>
      <c r="F17" s="302" t="s">
        <v>123</v>
      </c>
      <c r="G17" s="282"/>
      <c r="H17" s="282"/>
      <c r="I17" s="282">
        <f>IF($J$13=0," ",(VLOOKUP($J$13,'入力データ'!$A$5:$V$51,4,TRUE)))</f>
        <v>0</v>
      </c>
      <c r="J17" s="282"/>
      <c r="K17" s="282"/>
      <c r="L17" s="282"/>
      <c r="M17" s="282"/>
      <c r="N17" s="282"/>
      <c r="O17" s="282"/>
      <c r="P17" s="282"/>
      <c r="Q17" s="282"/>
      <c r="R17" s="282" t="s">
        <v>41</v>
      </c>
      <c r="S17" s="282"/>
      <c r="T17" s="282"/>
      <c r="U17" s="147"/>
      <c r="V17" s="147"/>
      <c r="W17" s="147"/>
      <c r="X17" s="147"/>
      <c r="Y17" s="147"/>
      <c r="Z17" s="147"/>
      <c r="AA17" s="147"/>
      <c r="AB17" s="149"/>
    </row>
    <row r="18" spans="1:28" ht="18.75" customHeight="1">
      <c r="A18" s="294"/>
      <c r="B18" s="285"/>
      <c r="C18" s="285"/>
      <c r="D18" s="285"/>
      <c r="E18" s="295"/>
      <c r="F18" s="303"/>
      <c r="G18" s="285"/>
      <c r="H18" s="285"/>
      <c r="I18" s="285"/>
      <c r="J18" s="285"/>
      <c r="K18" s="285"/>
      <c r="L18" s="285"/>
      <c r="M18" s="285"/>
      <c r="N18" s="285"/>
      <c r="O18" s="285"/>
      <c r="P18" s="285"/>
      <c r="Q18" s="285"/>
      <c r="R18" s="285"/>
      <c r="S18" s="285"/>
      <c r="T18" s="285"/>
      <c r="U18" s="148"/>
      <c r="V18" s="148"/>
      <c r="W18" s="148"/>
      <c r="X18" s="148"/>
      <c r="Y18" s="148"/>
      <c r="Z18" s="148"/>
      <c r="AA18" s="148"/>
      <c r="AB18" s="150"/>
    </row>
    <row r="19" spans="1:28" ht="18.75" customHeight="1">
      <c r="A19" s="292" t="s">
        <v>157</v>
      </c>
      <c r="B19" s="282"/>
      <c r="C19" s="282"/>
      <c r="D19" s="282"/>
      <c r="E19" s="293"/>
      <c r="F19" s="151"/>
      <c r="G19" s="147"/>
      <c r="H19" s="296">
        <f>IF($J$13=0," ",(VLOOKUP($J$13,'入力データ'!$A$5:$V$51,6,TRUE)))</f>
        <v>0</v>
      </c>
      <c r="I19" s="296"/>
      <c r="J19" s="296"/>
      <c r="K19" s="296"/>
      <c r="L19" s="296"/>
      <c r="M19" s="296"/>
      <c r="N19" s="296"/>
      <c r="O19" s="296"/>
      <c r="P19" s="296"/>
      <c r="Q19" s="296"/>
      <c r="R19" s="296"/>
      <c r="S19" s="296"/>
      <c r="T19" s="296"/>
      <c r="U19" s="147"/>
      <c r="V19" s="147"/>
      <c r="W19" s="147"/>
      <c r="X19" s="147"/>
      <c r="Y19" s="147"/>
      <c r="Z19" s="147"/>
      <c r="AA19" s="147"/>
      <c r="AB19" s="149"/>
    </row>
    <row r="20" spans="1:28" ht="18.75" customHeight="1">
      <c r="A20" s="294"/>
      <c r="B20" s="285"/>
      <c r="C20" s="285"/>
      <c r="D20" s="285"/>
      <c r="E20" s="295"/>
      <c r="F20" s="152"/>
      <c r="G20" s="148"/>
      <c r="H20" s="297"/>
      <c r="I20" s="297"/>
      <c r="J20" s="297"/>
      <c r="K20" s="297"/>
      <c r="L20" s="297"/>
      <c r="M20" s="297"/>
      <c r="N20" s="297"/>
      <c r="O20" s="297"/>
      <c r="P20" s="297"/>
      <c r="Q20" s="297"/>
      <c r="R20" s="297"/>
      <c r="S20" s="297"/>
      <c r="T20" s="297"/>
      <c r="U20" s="148"/>
      <c r="V20" s="148"/>
      <c r="W20" s="148"/>
      <c r="X20" s="148"/>
      <c r="Y20" s="148"/>
      <c r="Z20" s="148"/>
      <c r="AA20" s="148"/>
      <c r="AB20" s="150"/>
    </row>
    <row r="21" spans="1:28" ht="18.75" customHeight="1">
      <c r="A21" s="292" t="s">
        <v>292</v>
      </c>
      <c r="B21" s="282"/>
      <c r="C21" s="282"/>
      <c r="D21" s="282"/>
      <c r="E21" s="293"/>
      <c r="F21" s="108"/>
      <c r="G21" s="109"/>
      <c r="H21" s="282">
        <f>IF($J$13=0," ",(VLOOKUP($J$13,'入力データ'!$A$5:$V$51,8,TRUE)))</f>
        <v>0</v>
      </c>
      <c r="I21" s="282"/>
      <c r="J21" s="282"/>
      <c r="K21" s="282"/>
      <c r="L21" s="282"/>
      <c r="M21" s="282"/>
      <c r="N21" s="282"/>
      <c r="O21" s="282"/>
      <c r="P21" s="282"/>
      <c r="Q21" s="282"/>
      <c r="R21" s="282"/>
      <c r="S21" s="282"/>
      <c r="T21" s="282"/>
      <c r="U21" s="109"/>
      <c r="V21" s="109"/>
      <c r="W21" s="109"/>
      <c r="X21" s="109"/>
      <c r="Y21" s="109"/>
      <c r="Z21" s="109"/>
      <c r="AA21" s="109"/>
      <c r="AB21" s="110"/>
    </row>
    <row r="22" spans="1:28" ht="18.75" customHeight="1">
      <c r="A22" s="294"/>
      <c r="B22" s="285"/>
      <c r="C22" s="285"/>
      <c r="D22" s="285"/>
      <c r="E22" s="295"/>
      <c r="F22" s="111"/>
      <c r="G22" s="101"/>
      <c r="H22" s="285"/>
      <c r="I22" s="285"/>
      <c r="J22" s="285"/>
      <c r="K22" s="285"/>
      <c r="L22" s="285"/>
      <c r="M22" s="285"/>
      <c r="N22" s="285"/>
      <c r="O22" s="285"/>
      <c r="P22" s="285"/>
      <c r="Q22" s="285"/>
      <c r="R22" s="285"/>
      <c r="S22" s="285"/>
      <c r="T22" s="285"/>
      <c r="U22" s="101"/>
      <c r="V22" s="101"/>
      <c r="W22" s="101"/>
      <c r="X22" s="101"/>
      <c r="Y22" s="101"/>
      <c r="Z22" s="101"/>
      <c r="AA22" s="101"/>
      <c r="AB22" s="102"/>
    </row>
    <row r="23" spans="1:28" ht="18.75" customHeight="1">
      <c r="A23" s="292" t="s">
        <v>112</v>
      </c>
      <c r="B23" s="282"/>
      <c r="C23" s="282"/>
      <c r="D23" s="282"/>
      <c r="E23" s="293"/>
      <c r="F23" s="43"/>
      <c r="G23" s="43"/>
      <c r="H23" s="298" t="s">
        <v>261</v>
      </c>
      <c r="I23" s="298"/>
      <c r="J23" s="298"/>
      <c r="K23" s="298"/>
      <c r="L23" s="298"/>
      <c r="M23" s="298"/>
      <c r="N23" s="268" t="s">
        <v>124</v>
      </c>
      <c r="O23" s="282">
        <f>IF($J$13=0," ",(VLOOKUP($J$13,'入力データ'!$A$5:$V$51,17,TRUE)))</f>
        <v>0</v>
      </c>
      <c r="P23" s="282"/>
      <c r="Q23" s="282"/>
      <c r="R23" s="282"/>
      <c r="S23" s="282"/>
      <c r="T23" s="282"/>
      <c r="U23" s="43"/>
      <c r="V23" s="43"/>
      <c r="W23" s="43"/>
      <c r="X23" s="43"/>
      <c r="Y23" s="43"/>
      <c r="Z23" s="43"/>
      <c r="AA23" s="43"/>
      <c r="AB23" s="100"/>
    </row>
    <row r="24" spans="1:28" ht="18.75" customHeight="1">
      <c r="A24" s="294" t="s">
        <v>125</v>
      </c>
      <c r="B24" s="285"/>
      <c r="C24" s="285"/>
      <c r="D24" s="285"/>
      <c r="E24" s="295"/>
      <c r="F24" s="43"/>
      <c r="G24" s="43"/>
      <c r="H24" s="299"/>
      <c r="I24" s="299"/>
      <c r="J24" s="299"/>
      <c r="K24" s="299"/>
      <c r="L24" s="299"/>
      <c r="M24" s="299"/>
      <c r="N24" s="271"/>
      <c r="O24" s="285"/>
      <c r="P24" s="285"/>
      <c r="Q24" s="285"/>
      <c r="R24" s="285"/>
      <c r="S24" s="285"/>
      <c r="T24" s="285"/>
      <c r="U24" s="43"/>
      <c r="V24" s="43"/>
      <c r="W24" s="43"/>
      <c r="X24" s="43"/>
      <c r="Y24" s="43"/>
      <c r="Z24" s="43"/>
      <c r="AA24" s="43"/>
      <c r="AB24" s="100"/>
    </row>
    <row r="25" spans="1:28" ht="18.75" customHeight="1">
      <c r="A25" s="292" t="s">
        <v>42</v>
      </c>
      <c r="B25" s="282"/>
      <c r="C25" s="282"/>
      <c r="D25" s="282"/>
      <c r="E25" s="293"/>
      <c r="F25" s="302" t="s">
        <v>126</v>
      </c>
      <c r="G25" s="282"/>
      <c r="H25" s="147"/>
      <c r="I25" s="300">
        <f>IF($J$13=0," ",(VLOOKUP($J$13,'入力データ'!$A$5:$V$51,10,TRUE)))</f>
        <v>0</v>
      </c>
      <c r="J25" s="300"/>
      <c r="K25" s="300"/>
      <c r="L25" s="300"/>
      <c r="M25" s="300"/>
      <c r="N25" s="300"/>
      <c r="O25" s="147"/>
      <c r="P25" s="282" t="s">
        <v>247</v>
      </c>
      <c r="Q25" s="282"/>
      <c r="R25" s="282" t="s">
        <v>192</v>
      </c>
      <c r="S25" s="282"/>
      <c r="T25" s="300">
        <f>IF($J$13=0," ",(VLOOKUP($J$13,'入力データ'!$A$5:$V$51,11,TRUE)))</f>
        <v>0</v>
      </c>
      <c r="U25" s="300"/>
      <c r="V25" s="300"/>
      <c r="W25" s="300"/>
      <c r="X25" s="300"/>
      <c r="Y25" s="300"/>
      <c r="Z25" s="109"/>
      <c r="AA25" s="109"/>
      <c r="AB25" s="110"/>
    </row>
    <row r="26" spans="1:28" ht="18.75" customHeight="1">
      <c r="A26" s="294"/>
      <c r="B26" s="285"/>
      <c r="C26" s="285"/>
      <c r="D26" s="285"/>
      <c r="E26" s="295"/>
      <c r="F26" s="303"/>
      <c r="G26" s="285"/>
      <c r="H26" s="148"/>
      <c r="I26" s="301"/>
      <c r="J26" s="301"/>
      <c r="K26" s="301"/>
      <c r="L26" s="301"/>
      <c r="M26" s="301"/>
      <c r="N26" s="301"/>
      <c r="O26" s="148"/>
      <c r="P26" s="285"/>
      <c r="Q26" s="285"/>
      <c r="R26" s="285"/>
      <c r="S26" s="285"/>
      <c r="T26" s="301"/>
      <c r="U26" s="301"/>
      <c r="V26" s="301"/>
      <c r="W26" s="301"/>
      <c r="X26" s="301"/>
      <c r="Y26" s="301"/>
      <c r="Z26" s="101"/>
      <c r="AA26" s="101"/>
      <c r="AB26" s="102"/>
    </row>
    <row r="27" spans="1:28" ht="18.75" customHeight="1">
      <c r="A27" s="292" t="s">
        <v>99</v>
      </c>
      <c r="B27" s="282"/>
      <c r="C27" s="282"/>
      <c r="D27" s="282"/>
      <c r="E27" s="293"/>
      <c r="F27" s="151"/>
      <c r="G27" s="147"/>
      <c r="H27" s="147"/>
      <c r="I27" s="300">
        <f>IF($J$13=0," ",(VLOOKUP($J$13,'入力データ'!$A$5:$V$51,12,TRUE)))</f>
        <v>0</v>
      </c>
      <c r="J27" s="300"/>
      <c r="K27" s="300"/>
      <c r="L27" s="300"/>
      <c r="M27" s="300"/>
      <c r="N27" s="300"/>
      <c r="O27" s="300"/>
      <c r="P27" s="300"/>
      <c r="Q27" s="300"/>
      <c r="R27" s="300"/>
      <c r="S27" s="300"/>
      <c r="T27" s="57"/>
      <c r="U27" s="57"/>
      <c r="V27" s="57"/>
      <c r="W27" s="57"/>
      <c r="X27" s="57"/>
      <c r="Y27" s="57"/>
      <c r="Z27" s="57"/>
      <c r="AA27" s="57"/>
      <c r="AB27" s="153"/>
    </row>
    <row r="28" spans="1:28" ht="18.75" customHeight="1">
      <c r="A28" s="294"/>
      <c r="B28" s="285"/>
      <c r="C28" s="285"/>
      <c r="D28" s="285"/>
      <c r="E28" s="295"/>
      <c r="F28" s="152"/>
      <c r="G28" s="148"/>
      <c r="H28" s="148"/>
      <c r="I28" s="301"/>
      <c r="J28" s="301"/>
      <c r="K28" s="301"/>
      <c r="L28" s="301"/>
      <c r="M28" s="301"/>
      <c r="N28" s="301"/>
      <c r="O28" s="301"/>
      <c r="P28" s="301"/>
      <c r="Q28" s="301"/>
      <c r="R28" s="301"/>
      <c r="S28" s="301"/>
      <c r="T28" s="57"/>
      <c r="U28" s="57"/>
      <c r="V28" s="57"/>
      <c r="W28" s="57"/>
      <c r="X28" s="57"/>
      <c r="Y28" s="57"/>
      <c r="Z28" s="57"/>
      <c r="AA28" s="57"/>
      <c r="AB28" s="153"/>
    </row>
    <row r="29" spans="1:28" ht="18.75" customHeight="1">
      <c r="A29" s="292" t="s">
        <v>172</v>
      </c>
      <c r="B29" s="282"/>
      <c r="C29" s="282"/>
      <c r="D29" s="282"/>
      <c r="E29" s="293"/>
      <c r="F29" s="151"/>
      <c r="G29" s="147"/>
      <c r="H29" s="147"/>
      <c r="I29" s="300">
        <f>IF($J$13=0," ",(VLOOKUP($J$13,'入力データ'!$A$5:$V$51,13,TRUE)))</f>
        <v>0</v>
      </c>
      <c r="J29" s="300"/>
      <c r="K29" s="300"/>
      <c r="L29" s="300"/>
      <c r="M29" s="300"/>
      <c r="N29" s="300"/>
      <c r="O29" s="300"/>
      <c r="P29" s="300"/>
      <c r="Q29" s="300"/>
      <c r="R29" s="300"/>
      <c r="S29" s="300"/>
      <c r="T29" s="154"/>
      <c r="U29" s="154"/>
      <c r="V29" s="154"/>
      <c r="W29" s="154"/>
      <c r="X29" s="154"/>
      <c r="Y29" s="154"/>
      <c r="Z29" s="154"/>
      <c r="AA29" s="154"/>
      <c r="AB29" s="155"/>
    </row>
    <row r="30" spans="1:28" ht="18.75" customHeight="1">
      <c r="A30" s="294" t="s">
        <v>127</v>
      </c>
      <c r="B30" s="285"/>
      <c r="C30" s="285"/>
      <c r="D30" s="285"/>
      <c r="E30" s="295"/>
      <c r="F30" s="152"/>
      <c r="G30" s="148"/>
      <c r="H30" s="148"/>
      <c r="I30" s="301"/>
      <c r="J30" s="301"/>
      <c r="K30" s="301"/>
      <c r="L30" s="301"/>
      <c r="M30" s="301"/>
      <c r="N30" s="301"/>
      <c r="O30" s="301"/>
      <c r="P30" s="301"/>
      <c r="Q30" s="301"/>
      <c r="R30" s="301"/>
      <c r="S30" s="301"/>
      <c r="T30" s="156"/>
      <c r="U30" s="156"/>
      <c r="V30" s="156"/>
      <c r="W30" s="156"/>
      <c r="X30" s="156"/>
      <c r="Y30" s="156"/>
      <c r="Z30" s="156"/>
      <c r="AA30" s="156"/>
      <c r="AB30" s="157"/>
    </row>
    <row r="31" spans="1:28" ht="18.75" customHeight="1">
      <c r="A31" s="292" t="s">
        <v>129</v>
      </c>
      <c r="B31" s="282"/>
      <c r="C31" s="282"/>
      <c r="D31" s="282"/>
      <c r="E31" s="293"/>
      <c r="F31" s="151"/>
      <c r="G31" s="147"/>
      <c r="H31" s="147"/>
      <c r="I31" s="300">
        <f>IF($J$13=0," ",(VLOOKUP($J$13,'入力データ'!$A$5:$V$51,14,TRUE)))</f>
        <v>0</v>
      </c>
      <c r="J31" s="300"/>
      <c r="K31" s="300"/>
      <c r="L31" s="300"/>
      <c r="M31" s="300"/>
      <c r="N31" s="300"/>
      <c r="O31" s="300"/>
      <c r="P31" s="300"/>
      <c r="Q31" s="300"/>
      <c r="R31" s="300"/>
      <c r="S31" s="300"/>
      <c r="T31" s="57"/>
      <c r="U31" s="57"/>
      <c r="V31" s="57"/>
      <c r="W31" s="57"/>
      <c r="X31" s="57"/>
      <c r="Y31" s="57"/>
      <c r="Z31" s="57"/>
      <c r="AA31" s="57"/>
      <c r="AB31" s="153"/>
    </row>
    <row r="32" spans="1:28" ht="18.75" customHeight="1">
      <c r="A32" s="294"/>
      <c r="B32" s="285"/>
      <c r="C32" s="285"/>
      <c r="D32" s="285"/>
      <c r="E32" s="295"/>
      <c r="F32" s="152"/>
      <c r="G32" s="148"/>
      <c r="H32" s="148"/>
      <c r="I32" s="301"/>
      <c r="J32" s="301"/>
      <c r="K32" s="301"/>
      <c r="L32" s="301"/>
      <c r="M32" s="301"/>
      <c r="N32" s="301"/>
      <c r="O32" s="301"/>
      <c r="P32" s="301"/>
      <c r="Q32" s="301"/>
      <c r="R32" s="301"/>
      <c r="S32" s="301"/>
      <c r="T32" s="57"/>
      <c r="U32" s="57"/>
      <c r="V32" s="57"/>
      <c r="W32" s="57"/>
      <c r="X32" s="57"/>
      <c r="Y32" s="57"/>
      <c r="Z32" s="57"/>
      <c r="AA32" s="57"/>
      <c r="AB32" s="153"/>
    </row>
    <row r="33" spans="1:28" ht="18.75" customHeight="1">
      <c r="A33" s="292" t="s">
        <v>135</v>
      </c>
      <c r="B33" s="282"/>
      <c r="C33" s="282"/>
      <c r="D33" s="282"/>
      <c r="E33" s="293"/>
      <c r="F33" s="154"/>
      <c r="G33" s="154"/>
      <c r="H33" s="154"/>
      <c r="I33" s="282">
        <f>IF($J$13=0," ",(VLOOKUP($J$13,'入力データ'!$A$5:$V$51,19,TRUE)))</f>
        <v>0</v>
      </c>
      <c r="J33" s="282"/>
      <c r="K33" s="282"/>
      <c r="L33" s="282"/>
      <c r="M33" s="282"/>
      <c r="N33" s="282"/>
      <c r="O33" s="282"/>
      <c r="P33" s="282"/>
      <c r="Q33" s="282"/>
      <c r="R33" s="154"/>
      <c r="S33" s="154"/>
      <c r="T33" s="154"/>
      <c r="U33" s="154"/>
      <c r="V33" s="154"/>
      <c r="W33" s="154"/>
      <c r="X33" s="154"/>
      <c r="Y33" s="154"/>
      <c r="Z33" s="154"/>
      <c r="AA33" s="154"/>
      <c r="AB33" s="155"/>
    </row>
    <row r="34" spans="1:28" ht="18.75" customHeight="1">
      <c r="A34" s="294"/>
      <c r="B34" s="285"/>
      <c r="C34" s="285"/>
      <c r="D34" s="285"/>
      <c r="E34" s="295"/>
      <c r="F34" s="156"/>
      <c r="G34" s="156"/>
      <c r="H34" s="156"/>
      <c r="I34" s="285"/>
      <c r="J34" s="285"/>
      <c r="K34" s="285"/>
      <c r="L34" s="285"/>
      <c r="M34" s="285"/>
      <c r="N34" s="285"/>
      <c r="O34" s="285"/>
      <c r="P34" s="285"/>
      <c r="Q34" s="285"/>
      <c r="R34" s="156"/>
      <c r="S34" s="156"/>
      <c r="T34" s="156"/>
      <c r="U34" s="156"/>
      <c r="V34" s="156"/>
      <c r="W34" s="156"/>
      <c r="X34" s="156"/>
      <c r="Y34" s="156"/>
      <c r="Z34" s="156"/>
      <c r="AA34" s="156"/>
      <c r="AB34" s="157"/>
    </row>
    <row r="35" spans="1:28" ht="18.75" customHeight="1">
      <c r="A35" s="292" t="s">
        <v>130</v>
      </c>
      <c r="B35" s="282"/>
      <c r="C35" s="282"/>
      <c r="D35" s="282"/>
      <c r="E35" s="293"/>
      <c r="F35" s="302">
        <f>IF($J$13=0," ",(VLOOKUP($J$13,'入力データ'!$A$5:$V$51,20,TRUE)))</f>
        <v>0</v>
      </c>
      <c r="G35" s="282"/>
      <c r="H35" s="282"/>
      <c r="I35" s="282"/>
      <c r="J35" s="282"/>
      <c r="K35" s="293"/>
      <c r="L35" s="320" t="s">
        <v>171</v>
      </c>
      <c r="M35" s="320"/>
      <c r="N35" s="320"/>
      <c r="O35" s="320"/>
      <c r="P35" s="302" t="str">
        <f>IF(J13=0,"",IF(VLOOKUP($J$13,'入力データ'!$A$5:$V$51,21,TRUE)=0," ",VLOOKUP($J$13,'入力データ'!$A$5:$V$51,21,TRUE)))</f>
        <v> </v>
      </c>
      <c r="Q35" s="282"/>
      <c r="R35" s="282"/>
      <c r="S35" s="282"/>
      <c r="T35" s="293"/>
      <c r="U35" s="109"/>
      <c r="V35" s="109"/>
      <c r="W35" s="109"/>
      <c r="X35" s="109"/>
      <c r="Y35" s="109"/>
      <c r="Z35" s="109"/>
      <c r="AA35" s="109"/>
      <c r="AB35" s="110"/>
    </row>
    <row r="36" spans="1:28" ht="18.75" customHeight="1">
      <c r="A36" s="294"/>
      <c r="B36" s="285"/>
      <c r="C36" s="285"/>
      <c r="D36" s="285"/>
      <c r="E36" s="295"/>
      <c r="F36" s="303"/>
      <c r="G36" s="285"/>
      <c r="H36" s="285"/>
      <c r="I36" s="285"/>
      <c r="J36" s="285"/>
      <c r="K36" s="295"/>
      <c r="L36" s="321"/>
      <c r="M36" s="321"/>
      <c r="N36" s="321"/>
      <c r="O36" s="321"/>
      <c r="P36" s="303"/>
      <c r="Q36" s="285"/>
      <c r="R36" s="285"/>
      <c r="S36" s="285"/>
      <c r="T36" s="295"/>
      <c r="U36" s="101"/>
      <c r="V36" s="101"/>
      <c r="W36" s="101"/>
      <c r="X36" s="101"/>
      <c r="Y36" s="101"/>
      <c r="Z36" s="101"/>
      <c r="AA36" s="101"/>
      <c r="AB36" s="102"/>
    </row>
    <row r="37" spans="1:28" ht="18.75" customHeight="1">
      <c r="A37" s="292" t="s">
        <v>136</v>
      </c>
      <c r="B37" s="282"/>
      <c r="C37" s="282"/>
      <c r="D37" s="282"/>
      <c r="E37" s="293"/>
      <c r="F37" s="64"/>
      <c r="G37" s="64"/>
      <c r="H37" s="64"/>
      <c r="I37" s="57"/>
      <c r="J37" s="158"/>
      <c r="K37" s="158"/>
      <c r="L37" s="57"/>
      <c r="M37" s="64"/>
      <c r="N37" s="64"/>
      <c r="O37" s="57"/>
      <c r="P37" s="57"/>
      <c r="Q37" s="57"/>
      <c r="R37" s="57"/>
      <c r="S37" s="57"/>
      <c r="T37" s="57"/>
      <c r="U37" s="57"/>
      <c r="V37" s="57"/>
      <c r="W37" s="57"/>
      <c r="X37" s="57"/>
      <c r="Y37" s="57"/>
      <c r="Z37" s="57"/>
      <c r="AA37" s="57"/>
      <c r="AB37" s="153"/>
    </row>
    <row r="38" spans="1:28" ht="18.75" customHeight="1">
      <c r="A38" s="328"/>
      <c r="B38" s="318"/>
      <c r="C38" s="318"/>
      <c r="D38" s="318"/>
      <c r="E38" s="329"/>
      <c r="F38" s="57"/>
      <c r="G38" s="57"/>
      <c r="H38" s="57"/>
      <c r="I38" s="57"/>
      <c r="J38" s="57"/>
      <c r="K38" s="57"/>
      <c r="L38" s="57"/>
      <c r="M38" s="57"/>
      <c r="N38" s="57"/>
      <c r="O38" s="57"/>
      <c r="P38" s="57"/>
      <c r="Q38" s="57"/>
      <c r="R38" s="57"/>
      <c r="S38" s="57"/>
      <c r="T38" s="57"/>
      <c r="U38" s="57"/>
      <c r="V38" s="57"/>
      <c r="W38" s="57"/>
      <c r="X38" s="57"/>
      <c r="Y38" s="57"/>
      <c r="Z38" s="57"/>
      <c r="AA38" s="57"/>
      <c r="AB38" s="153"/>
    </row>
    <row r="39" spans="1:28" ht="18.75" customHeight="1">
      <c r="A39" s="328"/>
      <c r="B39" s="318"/>
      <c r="C39" s="318"/>
      <c r="D39" s="318"/>
      <c r="E39" s="329"/>
      <c r="F39" s="57"/>
      <c r="G39" s="57"/>
      <c r="H39" s="57"/>
      <c r="I39" s="57"/>
      <c r="J39" s="57"/>
      <c r="K39" s="57"/>
      <c r="L39" s="57"/>
      <c r="M39" s="57"/>
      <c r="N39" s="57"/>
      <c r="O39" s="57"/>
      <c r="P39" s="57"/>
      <c r="Q39" s="57"/>
      <c r="R39" s="57"/>
      <c r="S39" s="57"/>
      <c r="T39" s="57"/>
      <c r="U39" s="57"/>
      <c r="V39" s="57"/>
      <c r="W39" s="57"/>
      <c r="X39" s="57"/>
      <c r="Y39" s="57"/>
      <c r="Z39" s="57"/>
      <c r="AA39" s="57"/>
      <c r="AB39" s="153"/>
    </row>
    <row r="40" spans="1:28" ht="18.75" customHeight="1">
      <c r="A40" s="328"/>
      <c r="B40" s="318"/>
      <c r="C40" s="318"/>
      <c r="D40" s="318"/>
      <c r="E40" s="329"/>
      <c r="F40" s="57"/>
      <c r="G40" s="57"/>
      <c r="H40" s="57"/>
      <c r="I40" s="57"/>
      <c r="J40" s="57"/>
      <c r="K40" s="57"/>
      <c r="L40" s="57"/>
      <c r="M40" s="57"/>
      <c r="N40" s="57"/>
      <c r="O40" s="57"/>
      <c r="P40" s="57"/>
      <c r="Q40" s="57"/>
      <c r="R40" s="57"/>
      <c r="S40" s="57"/>
      <c r="T40" s="57"/>
      <c r="U40" s="57"/>
      <c r="V40" s="57"/>
      <c r="W40" s="57"/>
      <c r="X40" s="57"/>
      <c r="Y40" s="57"/>
      <c r="Z40" s="57"/>
      <c r="AA40" s="57"/>
      <c r="AB40" s="153"/>
    </row>
    <row r="41" spans="1:28" ht="18.75" customHeight="1">
      <c r="A41" s="328"/>
      <c r="B41" s="318"/>
      <c r="C41" s="318"/>
      <c r="D41" s="318"/>
      <c r="E41" s="329"/>
      <c r="F41" s="57"/>
      <c r="G41" s="57"/>
      <c r="H41" s="57"/>
      <c r="I41" s="57"/>
      <c r="J41" s="57"/>
      <c r="K41" s="57"/>
      <c r="L41" s="57"/>
      <c r="M41" s="57"/>
      <c r="N41" s="57"/>
      <c r="O41" s="57"/>
      <c r="P41" s="57"/>
      <c r="Q41" s="57"/>
      <c r="R41" s="57"/>
      <c r="S41" s="57"/>
      <c r="T41" s="57"/>
      <c r="U41" s="57"/>
      <c r="V41" s="57"/>
      <c r="W41" s="57"/>
      <c r="X41" s="57"/>
      <c r="Y41" s="57"/>
      <c r="Z41" s="57"/>
      <c r="AA41" s="57"/>
      <c r="AB41" s="153"/>
    </row>
    <row r="42" spans="1:28" ht="18.75" customHeight="1">
      <c r="A42" s="328"/>
      <c r="B42" s="318"/>
      <c r="C42" s="318"/>
      <c r="D42" s="318"/>
      <c r="E42" s="329"/>
      <c r="F42" s="57"/>
      <c r="G42" s="57"/>
      <c r="H42" s="57"/>
      <c r="I42" s="57"/>
      <c r="J42" s="57"/>
      <c r="K42" s="57"/>
      <c r="L42" s="57"/>
      <c r="M42" s="57"/>
      <c r="N42" s="67"/>
      <c r="O42" s="57"/>
      <c r="P42" s="57"/>
      <c r="Q42" s="64"/>
      <c r="R42" s="64"/>
      <c r="S42" s="64"/>
      <c r="T42" s="64"/>
      <c r="U42" s="64"/>
      <c r="V42" s="64"/>
      <c r="W42" s="64"/>
      <c r="X42" s="64"/>
      <c r="Y42" s="78"/>
      <c r="Z42" s="57"/>
      <c r="AA42" s="57"/>
      <c r="AB42" s="153"/>
    </row>
    <row r="43" spans="1:28" ht="18.75" customHeight="1" thickBot="1">
      <c r="A43" s="330"/>
      <c r="B43" s="331"/>
      <c r="C43" s="331"/>
      <c r="D43" s="331"/>
      <c r="E43" s="332"/>
      <c r="F43" s="159"/>
      <c r="G43" s="159"/>
      <c r="H43" s="159"/>
      <c r="I43" s="159"/>
      <c r="J43" s="159"/>
      <c r="K43" s="159"/>
      <c r="L43" s="159"/>
      <c r="M43" s="159"/>
      <c r="N43" s="159"/>
      <c r="O43" s="159"/>
      <c r="P43" s="159"/>
      <c r="Q43" s="159"/>
      <c r="R43" s="159"/>
      <c r="S43" s="159"/>
      <c r="T43" s="159"/>
      <c r="U43" s="159"/>
      <c r="V43" s="159"/>
      <c r="W43" s="159"/>
      <c r="X43" s="159"/>
      <c r="Y43" s="159"/>
      <c r="Z43" s="159"/>
      <c r="AA43" s="159"/>
      <c r="AB43" s="160"/>
    </row>
  </sheetData>
  <sheetProtection/>
  <mergeCells count="46">
    <mergeCell ref="A37:E43"/>
    <mergeCell ref="A33:E34"/>
    <mergeCell ref="I33:Q34"/>
    <mergeCell ref="A35:E36"/>
    <mergeCell ref="F35:K36"/>
    <mergeCell ref="L35:O36"/>
    <mergeCell ref="P35:T36"/>
    <mergeCell ref="F25:G26"/>
    <mergeCell ref="I25:N26"/>
    <mergeCell ref="P25:Q26"/>
    <mergeCell ref="A30:E30"/>
    <mergeCell ref="A31:E32"/>
    <mergeCell ref="I31:S32"/>
    <mergeCell ref="A27:E28"/>
    <mergeCell ref="I27:S28"/>
    <mergeCell ref="A29:E29"/>
    <mergeCell ref="I29:S30"/>
    <mergeCell ref="A21:E22"/>
    <mergeCell ref="H21:T22"/>
    <mergeCell ref="T25:Y26"/>
    <mergeCell ref="A23:E23"/>
    <mergeCell ref="H23:M24"/>
    <mergeCell ref="N23:N24"/>
    <mergeCell ref="O23:T24"/>
    <mergeCell ref="A24:E24"/>
    <mergeCell ref="R25:S26"/>
    <mergeCell ref="A25:E26"/>
    <mergeCell ref="A17:E18"/>
    <mergeCell ref="F17:H18"/>
    <mergeCell ref="R17:T18"/>
    <mergeCell ref="I17:Q18"/>
    <mergeCell ref="A19:E20"/>
    <mergeCell ref="H19:T20"/>
    <mergeCell ref="A13:E14"/>
    <mergeCell ref="F13:I14"/>
    <mergeCell ref="J13:N14"/>
    <mergeCell ref="O13:R14"/>
    <mergeCell ref="S13:AB14"/>
    <mergeCell ref="A15:E16"/>
    <mergeCell ref="H15:AA16"/>
    <mergeCell ref="A1:AB1"/>
    <mergeCell ref="V2:AA2"/>
    <mergeCell ref="V3:AA3"/>
    <mergeCell ref="B4:H4"/>
    <mergeCell ref="U6:Z6"/>
    <mergeCell ref="C9:Z10"/>
  </mergeCells>
  <printOptions/>
  <pageMargins left="0.84" right="0.787" top="0.984" bottom="0.984" header="0.512" footer="0.512"/>
  <pageSetup horizontalDpi="600" verticalDpi="6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A1:AL43"/>
  <sheetViews>
    <sheetView showGridLines="0" view="pageBreakPreview" zoomScale="85" zoomScaleSheetLayoutView="85" zoomScalePageLayoutView="0" workbookViewId="0" topLeftCell="A1">
      <selection activeCell="A13" sqref="A13:E14"/>
    </sheetView>
  </sheetViews>
  <sheetFormatPr defaultColWidth="3.00390625" defaultRowHeight="18.75" customHeight="1"/>
  <cols>
    <col min="1" max="5" width="3.50390625" style="67" customWidth="1"/>
    <col min="6" max="28" width="3.25390625" style="67" customWidth="1"/>
    <col min="29" max="16384" width="3.00390625" style="67" customWidth="1"/>
  </cols>
  <sheetData>
    <row r="1" spans="1:35" ht="18.75" customHeight="1" thickBot="1">
      <c r="A1" s="322" t="s">
        <v>177</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57"/>
      <c r="AD1" s="57"/>
      <c r="AE1" s="57"/>
      <c r="AF1" s="57"/>
      <c r="AG1" s="57"/>
      <c r="AH1" s="57"/>
      <c r="AI1" s="57"/>
    </row>
    <row r="2" spans="1:34" ht="18.75" customHeight="1">
      <c r="A2" s="161"/>
      <c r="B2" s="162"/>
      <c r="C2" s="162"/>
      <c r="D2" s="162"/>
      <c r="E2" s="162"/>
      <c r="F2" s="162"/>
      <c r="G2" s="162"/>
      <c r="H2" s="162"/>
      <c r="I2" s="162"/>
      <c r="J2" s="162"/>
      <c r="K2" s="162"/>
      <c r="L2" s="162"/>
      <c r="M2" s="162"/>
      <c r="N2" s="162"/>
      <c r="O2" s="162"/>
      <c r="P2" s="162"/>
      <c r="Q2" s="162"/>
      <c r="R2" s="163"/>
      <c r="S2" s="163"/>
      <c r="T2" s="163"/>
      <c r="U2" s="163"/>
      <c r="V2" s="318" t="s">
        <v>251</v>
      </c>
      <c r="W2" s="318"/>
      <c r="X2" s="318"/>
      <c r="Y2" s="318"/>
      <c r="Z2" s="318"/>
      <c r="AA2" s="318"/>
      <c r="AB2" s="164"/>
      <c r="AC2" s="57"/>
      <c r="AD2" s="57"/>
      <c r="AE2" s="57"/>
      <c r="AF2" s="57"/>
      <c r="AG2" s="57"/>
      <c r="AH2" s="57"/>
    </row>
    <row r="3" spans="1:34" ht="18.75" customHeight="1">
      <c r="A3" s="165"/>
      <c r="B3" s="57"/>
      <c r="C3" s="57"/>
      <c r="D3" s="57"/>
      <c r="E3" s="57"/>
      <c r="F3" s="57"/>
      <c r="G3" s="57"/>
      <c r="H3" s="57"/>
      <c r="I3" s="57"/>
      <c r="J3" s="57"/>
      <c r="K3" s="57"/>
      <c r="L3" s="57"/>
      <c r="M3" s="57"/>
      <c r="N3" s="57"/>
      <c r="O3" s="57"/>
      <c r="P3" s="57"/>
      <c r="Q3" s="57"/>
      <c r="R3" s="64"/>
      <c r="S3" s="64"/>
      <c r="T3" s="64"/>
      <c r="U3" s="64"/>
      <c r="V3" s="333">
        <f>IF($J$13=0," ",(VLOOKUP($J$13,'入力データ'!$A$5:$V$51,16,TRUE)))</f>
        <v>0</v>
      </c>
      <c r="W3" s="333"/>
      <c r="X3" s="333"/>
      <c r="Y3" s="333"/>
      <c r="Z3" s="333"/>
      <c r="AA3" s="333"/>
      <c r="AB3" s="153"/>
      <c r="AC3" s="57"/>
      <c r="AD3" s="57"/>
      <c r="AE3" s="57" t="s">
        <v>265</v>
      </c>
      <c r="AF3" s="57"/>
      <c r="AG3" s="57"/>
      <c r="AH3" s="57"/>
    </row>
    <row r="4" spans="1:34" ht="18.75" customHeight="1">
      <c r="A4" s="165"/>
      <c r="B4" s="324" t="s">
        <v>137</v>
      </c>
      <c r="C4" s="324"/>
      <c r="D4" s="324"/>
      <c r="E4" s="324"/>
      <c r="F4" s="324"/>
      <c r="G4" s="324"/>
      <c r="H4" s="324"/>
      <c r="I4" s="57"/>
      <c r="J4" s="166" t="s">
        <v>116</v>
      </c>
      <c r="K4" s="64"/>
      <c r="L4" s="64"/>
      <c r="M4" s="64"/>
      <c r="N4" s="64"/>
      <c r="O4" s="64"/>
      <c r="P4" s="64"/>
      <c r="Q4" s="64"/>
      <c r="R4" s="64"/>
      <c r="S4" s="64"/>
      <c r="T4" s="64"/>
      <c r="U4" s="64"/>
      <c r="V4" s="64"/>
      <c r="W4" s="64"/>
      <c r="X4" s="64"/>
      <c r="Y4" s="57"/>
      <c r="Z4" s="57"/>
      <c r="AA4" s="57"/>
      <c r="AB4" s="153"/>
      <c r="AC4" s="57"/>
      <c r="AD4" s="57"/>
      <c r="AE4" s="57"/>
      <c r="AF4" s="57"/>
      <c r="AG4" s="57"/>
      <c r="AH4" s="57"/>
    </row>
    <row r="5" spans="1:34" ht="18.75" customHeight="1">
      <c r="A5" s="165"/>
      <c r="B5" s="57"/>
      <c r="C5" s="57"/>
      <c r="D5" s="57"/>
      <c r="E5" s="57"/>
      <c r="F5" s="57"/>
      <c r="G5" s="57"/>
      <c r="H5" s="57"/>
      <c r="I5" s="57"/>
      <c r="J5" s="166"/>
      <c r="K5" s="57"/>
      <c r="L5" s="57"/>
      <c r="M5" s="57"/>
      <c r="N5" s="57"/>
      <c r="O5" s="57"/>
      <c r="P5" s="57"/>
      <c r="Q5" s="57"/>
      <c r="R5" s="57"/>
      <c r="S5" s="57"/>
      <c r="T5" s="57"/>
      <c r="U5" s="57"/>
      <c r="V5" s="57"/>
      <c r="W5" s="64"/>
      <c r="X5" s="64"/>
      <c r="Y5" s="64"/>
      <c r="Z5" s="64"/>
      <c r="AA5" s="64"/>
      <c r="AB5" s="153"/>
      <c r="AC5" s="57"/>
      <c r="AD5" s="57"/>
      <c r="AE5" s="57"/>
      <c r="AF5" s="57"/>
      <c r="AG5" s="57"/>
      <c r="AH5" s="57"/>
    </row>
    <row r="6" spans="1:34" ht="18.75" customHeight="1">
      <c r="A6" s="165"/>
      <c r="B6" s="57"/>
      <c r="C6" s="57"/>
      <c r="D6" s="57"/>
      <c r="E6" s="57"/>
      <c r="F6" s="57"/>
      <c r="G6" s="57"/>
      <c r="H6" s="57"/>
      <c r="I6" s="57"/>
      <c r="J6" s="166"/>
      <c r="K6" s="57"/>
      <c r="L6" s="57"/>
      <c r="M6" s="57"/>
      <c r="N6" s="57"/>
      <c r="O6" s="57"/>
      <c r="P6" s="57"/>
      <c r="Q6" s="57"/>
      <c r="R6" s="64"/>
      <c r="S6" s="64"/>
      <c r="T6" s="64"/>
      <c r="U6" s="324" t="s">
        <v>176</v>
      </c>
      <c r="V6" s="324"/>
      <c r="W6" s="324"/>
      <c r="X6" s="324"/>
      <c r="Y6" s="324"/>
      <c r="Z6" s="324"/>
      <c r="AA6" s="57"/>
      <c r="AB6" s="153"/>
      <c r="AC6" s="57"/>
      <c r="AD6" s="57"/>
      <c r="AE6" s="57"/>
      <c r="AF6" s="57"/>
      <c r="AG6" s="57"/>
      <c r="AH6" s="57"/>
    </row>
    <row r="7" spans="1:28" ht="18.75" customHeight="1">
      <c r="A7" s="165"/>
      <c r="B7" s="57"/>
      <c r="C7" s="57"/>
      <c r="D7" s="57"/>
      <c r="E7" s="57"/>
      <c r="F7" s="57"/>
      <c r="G7" s="57"/>
      <c r="H7" s="57"/>
      <c r="I7" s="57"/>
      <c r="J7" s="166"/>
      <c r="K7" s="57"/>
      <c r="L7" s="57"/>
      <c r="M7" s="57"/>
      <c r="N7" s="57"/>
      <c r="O7" s="57"/>
      <c r="P7" s="57"/>
      <c r="Q7" s="57"/>
      <c r="R7" s="57"/>
      <c r="S7" s="57"/>
      <c r="T7" s="57"/>
      <c r="U7" s="57"/>
      <c r="V7" s="57"/>
      <c r="W7" s="64"/>
      <c r="X7" s="64"/>
      <c r="Y7" s="64"/>
      <c r="Z7" s="64"/>
      <c r="AA7" s="64"/>
      <c r="AB7" s="153"/>
    </row>
    <row r="8" spans="1:38" ht="18.75" customHeight="1">
      <c r="A8" s="165"/>
      <c r="B8" s="57"/>
      <c r="C8" s="57"/>
      <c r="D8" s="57"/>
      <c r="E8" s="57"/>
      <c r="F8" s="57"/>
      <c r="G8" s="57"/>
      <c r="H8" s="57"/>
      <c r="I8" s="57"/>
      <c r="J8" s="57"/>
      <c r="K8" s="57"/>
      <c r="L8" s="57"/>
      <c r="M8" s="57"/>
      <c r="N8" s="57"/>
      <c r="O8" s="57"/>
      <c r="P8" s="57"/>
      <c r="Q8" s="57"/>
      <c r="R8" s="57"/>
      <c r="S8" s="57"/>
      <c r="T8" s="57"/>
      <c r="U8" s="57"/>
      <c r="V8" s="57"/>
      <c r="W8" s="57"/>
      <c r="X8" s="57"/>
      <c r="Y8" s="57"/>
      <c r="Z8" s="57"/>
      <c r="AA8" s="57"/>
      <c r="AB8" s="153"/>
      <c r="AL8" s="167"/>
    </row>
    <row r="9" spans="1:28" ht="18.75" customHeight="1">
      <c r="A9" s="165"/>
      <c r="B9" s="57"/>
      <c r="C9" s="309" t="s">
        <v>252</v>
      </c>
      <c r="D9" s="309"/>
      <c r="E9" s="309"/>
      <c r="F9" s="309"/>
      <c r="G9" s="309"/>
      <c r="H9" s="309"/>
      <c r="I9" s="309"/>
      <c r="J9" s="309"/>
      <c r="K9" s="309"/>
      <c r="L9" s="309"/>
      <c r="M9" s="309"/>
      <c r="N9" s="309"/>
      <c r="O9" s="309"/>
      <c r="P9" s="309"/>
      <c r="Q9" s="309"/>
      <c r="R9" s="309"/>
      <c r="S9" s="309"/>
      <c r="T9" s="309"/>
      <c r="U9" s="309"/>
      <c r="V9" s="309"/>
      <c r="W9" s="309"/>
      <c r="X9" s="309"/>
      <c r="Y9" s="309"/>
      <c r="Z9" s="309"/>
      <c r="AA9" s="57"/>
      <c r="AB9" s="153"/>
    </row>
    <row r="10" spans="1:28" ht="18.75" customHeight="1">
      <c r="A10" s="165"/>
      <c r="B10" s="57"/>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58"/>
      <c r="AB10" s="168"/>
    </row>
    <row r="11" spans="1:28" ht="18.75" customHeight="1">
      <c r="A11" s="165"/>
      <c r="B11" s="57"/>
      <c r="C11" s="62"/>
      <c r="D11" s="62"/>
      <c r="E11" s="62"/>
      <c r="F11" s="62"/>
      <c r="G11" s="62"/>
      <c r="H11" s="62"/>
      <c r="I11" s="62"/>
      <c r="J11" s="62"/>
      <c r="K11" s="62"/>
      <c r="L11" s="62"/>
      <c r="M11" s="62"/>
      <c r="N11" s="62"/>
      <c r="O11" s="62"/>
      <c r="P11" s="62"/>
      <c r="Q11" s="62"/>
      <c r="R11" s="62"/>
      <c r="S11" s="62"/>
      <c r="T11" s="62"/>
      <c r="U11" s="62"/>
      <c r="V11" s="62"/>
      <c r="W11" s="62"/>
      <c r="X11" s="62"/>
      <c r="Y11" s="62"/>
      <c r="Z11" s="62"/>
      <c r="AA11" s="58"/>
      <c r="AB11" s="168"/>
    </row>
    <row r="12" spans="1:28" ht="18.75" customHeight="1">
      <c r="A12" s="165"/>
      <c r="B12" s="57" t="s">
        <v>302</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70"/>
    </row>
    <row r="13" spans="1:28" ht="18.75" customHeight="1">
      <c r="A13" s="292" t="s">
        <v>210</v>
      </c>
      <c r="B13" s="282"/>
      <c r="C13" s="282"/>
      <c r="D13" s="282"/>
      <c r="E13" s="293"/>
      <c r="F13" s="277" t="s">
        <v>253</v>
      </c>
      <c r="G13" s="278"/>
      <c r="H13" s="278"/>
      <c r="I13" s="278"/>
      <c r="J13" s="273">
        <v>1</v>
      </c>
      <c r="K13" s="273"/>
      <c r="L13" s="273"/>
      <c r="M13" s="273"/>
      <c r="N13" s="274"/>
      <c r="O13" s="277" t="s">
        <v>254</v>
      </c>
      <c r="P13" s="278"/>
      <c r="Q13" s="278"/>
      <c r="R13" s="278"/>
      <c r="S13" s="281">
        <f>IF($J$13=0," ",(VLOOKUP($J$13,'入力データ'!$A$5:$V$51,2,TRUE)))</f>
        <v>0</v>
      </c>
      <c r="T13" s="282"/>
      <c r="U13" s="282"/>
      <c r="V13" s="282"/>
      <c r="W13" s="282"/>
      <c r="X13" s="282"/>
      <c r="Y13" s="282"/>
      <c r="Z13" s="282"/>
      <c r="AA13" s="282"/>
      <c r="AB13" s="283"/>
    </row>
    <row r="14" spans="1:28" ht="18.75" customHeight="1">
      <c r="A14" s="294"/>
      <c r="B14" s="285"/>
      <c r="C14" s="285"/>
      <c r="D14" s="285"/>
      <c r="E14" s="295"/>
      <c r="F14" s="279"/>
      <c r="G14" s="280"/>
      <c r="H14" s="280"/>
      <c r="I14" s="280"/>
      <c r="J14" s="275"/>
      <c r="K14" s="275"/>
      <c r="L14" s="275"/>
      <c r="M14" s="275"/>
      <c r="N14" s="276"/>
      <c r="O14" s="279"/>
      <c r="P14" s="280"/>
      <c r="Q14" s="280"/>
      <c r="R14" s="280"/>
      <c r="S14" s="284"/>
      <c r="T14" s="285"/>
      <c r="U14" s="285"/>
      <c r="V14" s="285"/>
      <c r="W14" s="285"/>
      <c r="X14" s="285"/>
      <c r="Y14" s="285"/>
      <c r="Z14" s="285"/>
      <c r="AA14" s="285"/>
      <c r="AB14" s="286"/>
    </row>
    <row r="15" spans="1:28" ht="18.75" customHeight="1">
      <c r="A15" s="292" t="s">
        <v>155</v>
      </c>
      <c r="B15" s="282"/>
      <c r="C15" s="282"/>
      <c r="D15" s="282"/>
      <c r="E15" s="293"/>
      <c r="F15" s="151"/>
      <c r="G15" s="147"/>
      <c r="H15" s="326">
        <f>IF($J$13=0," ",(VLOOKUP($J$13,'入力データ'!$A$5:$V$51,3,TRUE)))</f>
        <v>0</v>
      </c>
      <c r="I15" s="326"/>
      <c r="J15" s="326"/>
      <c r="K15" s="326"/>
      <c r="L15" s="326"/>
      <c r="M15" s="326"/>
      <c r="N15" s="326"/>
      <c r="O15" s="326"/>
      <c r="P15" s="326"/>
      <c r="Q15" s="326"/>
      <c r="R15" s="326"/>
      <c r="S15" s="326"/>
      <c r="T15" s="326"/>
      <c r="U15" s="326"/>
      <c r="V15" s="326"/>
      <c r="W15" s="326"/>
      <c r="X15" s="326"/>
      <c r="Y15" s="326"/>
      <c r="Z15" s="326"/>
      <c r="AA15" s="326"/>
      <c r="AB15" s="149"/>
    </row>
    <row r="16" spans="1:28" ht="18.75" customHeight="1">
      <c r="A16" s="294"/>
      <c r="B16" s="285"/>
      <c r="C16" s="285"/>
      <c r="D16" s="285"/>
      <c r="E16" s="295"/>
      <c r="F16" s="152"/>
      <c r="G16" s="148"/>
      <c r="H16" s="327"/>
      <c r="I16" s="327"/>
      <c r="J16" s="327"/>
      <c r="K16" s="327"/>
      <c r="L16" s="327"/>
      <c r="M16" s="327"/>
      <c r="N16" s="327"/>
      <c r="O16" s="327"/>
      <c r="P16" s="327"/>
      <c r="Q16" s="327"/>
      <c r="R16" s="327"/>
      <c r="S16" s="327"/>
      <c r="T16" s="327"/>
      <c r="U16" s="327"/>
      <c r="V16" s="327"/>
      <c r="W16" s="327"/>
      <c r="X16" s="327"/>
      <c r="Y16" s="327"/>
      <c r="Z16" s="327"/>
      <c r="AA16" s="327"/>
      <c r="AB16" s="150"/>
    </row>
    <row r="17" spans="1:28" ht="18.75" customHeight="1">
      <c r="A17" s="292" t="s">
        <v>39</v>
      </c>
      <c r="B17" s="282"/>
      <c r="C17" s="282"/>
      <c r="D17" s="282"/>
      <c r="E17" s="293"/>
      <c r="F17" s="302" t="s">
        <v>123</v>
      </c>
      <c r="G17" s="282"/>
      <c r="H17" s="282"/>
      <c r="I17" s="282">
        <f>IF($J$13=0," ",(VLOOKUP($J$13,'入力データ'!$A$5:$V$51,4,TRUE)))</f>
        <v>0</v>
      </c>
      <c r="J17" s="282"/>
      <c r="K17" s="282"/>
      <c r="L17" s="282"/>
      <c r="M17" s="282"/>
      <c r="N17" s="282"/>
      <c r="O17" s="282"/>
      <c r="P17" s="282"/>
      <c r="Q17" s="282"/>
      <c r="R17" s="282" t="s">
        <v>41</v>
      </c>
      <c r="S17" s="282"/>
      <c r="T17" s="282"/>
      <c r="U17" s="147"/>
      <c r="V17" s="147"/>
      <c r="W17" s="147"/>
      <c r="X17" s="147"/>
      <c r="Y17" s="147"/>
      <c r="Z17" s="147"/>
      <c r="AA17" s="147"/>
      <c r="AB17" s="149"/>
    </row>
    <row r="18" spans="1:28" ht="18.75" customHeight="1">
      <c r="A18" s="294"/>
      <c r="B18" s="285"/>
      <c r="C18" s="285"/>
      <c r="D18" s="285"/>
      <c r="E18" s="295"/>
      <c r="F18" s="303"/>
      <c r="G18" s="285"/>
      <c r="H18" s="285"/>
      <c r="I18" s="285"/>
      <c r="J18" s="285"/>
      <c r="K18" s="285"/>
      <c r="L18" s="285"/>
      <c r="M18" s="285"/>
      <c r="N18" s="285"/>
      <c r="O18" s="285"/>
      <c r="P18" s="285"/>
      <c r="Q18" s="285"/>
      <c r="R18" s="285"/>
      <c r="S18" s="285"/>
      <c r="T18" s="285"/>
      <c r="U18" s="148"/>
      <c r="V18" s="148"/>
      <c r="W18" s="148"/>
      <c r="X18" s="148"/>
      <c r="Y18" s="148"/>
      <c r="Z18" s="148"/>
      <c r="AA18" s="148"/>
      <c r="AB18" s="150"/>
    </row>
    <row r="19" spans="1:28" ht="18.75" customHeight="1">
      <c r="A19" s="292" t="s">
        <v>157</v>
      </c>
      <c r="B19" s="282"/>
      <c r="C19" s="282"/>
      <c r="D19" s="282"/>
      <c r="E19" s="293"/>
      <c r="F19" s="151"/>
      <c r="G19" s="147"/>
      <c r="H19" s="296">
        <f>IF($J$13=0," ",(VLOOKUP($J$13,'入力データ'!$A$5:$V$51,6,TRUE)))</f>
        <v>0</v>
      </c>
      <c r="I19" s="296"/>
      <c r="J19" s="296"/>
      <c r="K19" s="296"/>
      <c r="L19" s="296"/>
      <c r="M19" s="296"/>
      <c r="N19" s="296"/>
      <c r="O19" s="296"/>
      <c r="P19" s="296"/>
      <c r="Q19" s="296"/>
      <c r="R19" s="296"/>
      <c r="S19" s="296"/>
      <c r="T19" s="296"/>
      <c r="U19" s="147"/>
      <c r="V19" s="147"/>
      <c r="W19" s="147"/>
      <c r="X19" s="147"/>
      <c r="Y19" s="147"/>
      <c r="Z19" s="147"/>
      <c r="AA19" s="147"/>
      <c r="AB19" s="149"/>
    </row>
    <row r="20" spans="1:28" ht="18.75" customHeight="1">
      <c r="A20" s="294"/>
      <c r="B20" s="285"/>
      <c r="C20" s="285"/>
      <c r="D20" s="285"/>
      <c r="E20" s="295"/>
      <c r="F20" s="152"/>
      <c r="G20" s="148"/>
      <c r="H20" s="297"/>
      <c r="I20" s="297"/>
      <c r="J20" s="297"/>
      <c r="K20" s="297"/>
      <c r="L20" s="297"/>
      <c r="M20" s="297"/>
      <c r="N20" s="297"/>
      <c r="O20" s="297"/>
      <c r="P20" s="297"/>
      <c r="Q20" s="297"/>
      <c r="R20" s="297"/>
      <c r="S20" s="297"/>
      <c r="T20" s="297"/>
      <c r="U20" s="148"/>
      <c r="V20" s="148"/>
      <c r="W20" s="148"/>
      <c r="X20" s="148"/>
      <c r="Y20" s="148"/>
      <c r="Z20" s="148"/>
      <c r="AA20" s="148"/>
      <c r="AB20" s="150"/>
    </row>
    <row r="21" spans="1:28" ht="18.75" customHeight="1">
      <c r="A21" s="292" t="s">
        <v>292</v>
      </c>
      <c r="B21" s="282"/>
      <c r="C21" s="282"/>
      <c r="D21" s="282"/>
      <c r="E21" s="293"/>
      <c r="F21" s="151"/>
      <c r="G21" s="147"/>
      <c r="H21" s="282">
        <f>IF($J$13=0," ",(VLOOKUP($J$13,'入力データ'!$A$5:$V$51,8,TRUE)))</f>
        <v>0</v>
      </c>
      <c r="I21" s="282"/>
      <c r="J21" s="282"/>
      <c r="K21" s="282"/>
      <c r="L21" s="282"/>
      <c r="M21" s="282"/>
      <c r="N21" s="282"/>
      <c r="O21" s="282"/>
      <c r="P21" s="282"/>
      <c r="Q21" s="282"/>
      <c r="R21" s="282"/>
      <c r="S21" s="282"/>
      <c r="T21" s="282"/>
      <c r="U21" s="147"/>
      <c r="V21" s="147"/>
      <c r="W21" s="147"/>
      <c r="X21" s="147"/>
      <c r="Y21" s="147"/>
      <c r="Z21" s="147"/>
      <c r="AA21" s="147"/>
      <c r="AB21" s="149"/>
    </row>
    <row r="22" spans="1:28" ht="18.75" customHeight="1">
      <c r="A22" s="294"/>
      <c r="B22" s="285"/>
      <c r="C22" s="285"/>
      <c r="D22" s="285"/>
      <c r="E22" s="295"/>
      <c r="F22" s="152"/>
      <c r="G22" s="148"/>
      <c r="H22" s="285"/>
      <c r="I22" s="285"/>
      <c r="J22" s="285"/>
      <c r="K22" s="285"/>
      <c r="L22" s="285"/>
      <c r="M22" s="285"/>
      <c r="N22" s="285"/>
      <c r="O22" s="285"/>
      <c r="P22" s="285"/>
      <c r="Q22" s="285"/>
      <c r="R22" s="285"/>
      <c r="S22" s="285"/>
      <c r="T22" s="285"/>
      <c r="U22" s="148"/>
      <c r="V22" s="148"/>
      <c r="W22" s="148"/>
      <c r="X22" s="148"/>
      <c r="Y22" s="148"/>
      <c r="Z22" s="148"/>
      <c r="AA22" s="148"/>
      <c r="AB22" s="150"/>
    </row>
    <row r="23" spans="1:28" ht="18.75" customHeight="1">
      <c r="A23" s="292" t="s">
        <v>112</v>
      </c>
      <c r="B23" s="282"/>
      <c r="C23" s="282"/>
      <c r="D23" s="282"/>
      <c r="E23" s="293"/>
      <c r="F23" s="57"/>
      <c r="G23" s="57"/>
      <c r="H23" s="298" t="s">
        <v>261</v>
      </c>
      <c r="I23" s="298"/>
      <c r="J23" s="298"/>
      <c r="K23" s="298"/>
      <c r="L23" s="298"/>
      <c r="M23" s="298"/>
      <c r="N23" s="282" t="s">
        <v>248</v>
      </c>
      <c r="O23" s="282">
        <f>IF($J$13=0," ",(VLOOKUP($J$13,'入力データ'!$A$5:$V$51,17,TRUE)))</f>
        <v>0</v>
      </c>
      <c r="P23" s="282"/>
      <c r="Q23" s="282"/>
      <c r="R23" s="282"/>
      <c r="S23" s="282"/>
      <c r="T23" s="282"/>
      <c r="U23" s="57"/>
      <c r="V23" s="57"/>
      <c r="W23" s="57"/>
      <c r="X23" s="57"/>
      <c r="Y23" s="57"/>
      <c r="Z23" s="57"/>
      <c r="AA23" s="57"/>
      <c r="AB23" s="153"/>
    </row>
    <row r="24" spans="1:28" ht="18.75" customHeight="1">
      <c r="A24" s="294" t="s">
        <v>125</v>
      </c>
      <c r="B24" s="285"/>
      <c r="C24" s="285"/>
      <c r="D24" s="285"/>
      <c r="E24" s="295"/>
      <c r="F24" s="57"/>
      <c r="G24" s="57"/>
      <c r="H24" s="299"/>
      <c r="I24" s="299"/>
      <c r="J24" s="299"/>
      <c r="K24" s="299"/>
      <c r="L24" s="299"/>
      <c r="M24" s="299"/>
      <c r="N24" s="285"/>
      <c r="O24" s="285"/>
      <c r="P24" s="285"/>
      <c r="Q24" s="285"/>
      <c r="R24" s="285"/>
      <c r="S24" s="285"/>
      <c r="T24" s="285"/>
      <c r="U24" s="57"/>
      <c r="V24" s="57"/>
      <c r="W24" s="57"/>
      <c r="X24" s="57"/>
      <c r="Y24" s="57"/>
      <c r="Z24" s="57"/>
      <c r="AA24" s="57"/>
      <c r="AB24" s="153"/>
    </row>
    <row r="25" spans="1:28" ht="18.75" customHeight="1">
      <c r="A25" s="292" t="s">
        <v>42</v>
      </c>
      <c r="B25" s="282"/>
      <c r="C25" s="282"/>
      <c r="D25" s="282"/>
      <c r="E25" s="293"/>
      <c r="F25" s="302" t="s">
        <v>126</v>
      </c>
      <c r="G25" s="282"/>
      <c r="H25" s="147"/>
      <c r="I25" s="300">
        <f>IF($J$13=0," ",(VLOOKUP($J$13,'入力データ'!$A$5:$V$51,10,TRUE)))</f>
        <v>0</v>
      </c>
      <c r="J25" s="300"/>
      <c r="K25" s="300"/>
      <c r="L25" s="300"/>
      <c r="M25" s="300"/>
      <c r="N25" s="300"/>
      <c r="O25" s="147"/>
      <c r="P25" s="282" t="s">
        <v>247</v>
      </c>
      <c r="Q25" s="282"/>
      <c r="R25" s="282" t="s">
        <v>192</v>
      </c>
      <c r="S25" s="282"/>
      <c r="T25" s="147"/>
      <c r="U25" s="300">
        <f>IF($J$13=0," ",(VLOOKUP($J$13,'入力データ'!$A$5:$V$51,11,TRUE)))</f>
        <v>0</v>
      </c>
      <c r="V25" s="300"/>
      <c r="W25" s="300"/>
      <c r="X25" s="300"/>
      <c r="Y25" s="300"/>
      <c r="Z25" s="300"/>
      <c r="AA25" s="147"/>
      <c r="AB25" s="149"/>
    </row>
    <row r="26" spans="1:28" ht="18.75" customHeight="1">
      <c r="A26" s="294"/>
      <c r="B26" s="285"/>
      <c r="C26" s="285"/>
      <c r="D26" s="285"/>
      <c r="E26" s="295"/>
      <c r="F26" s="303"/>
      <c r="G26" s="285"/>
      <c r="H26" s="148"/>
      <c r="I26" s="301"/>
      <c r="J26" s="301"/>
      <c r="K26" s="301"/>
      <c r="L26" s="301"/>
      <c r="M26" s="301"/>
      <c r="N26" s="301"/>
      <c r="O26" s="148"/>
      <c r="P26" s="285"/>
      <c r="Q26" s="285"/>
      <c r="R26" s="285"/>
      <c r="S26" s="285"/>
      <c r="T26" s="148"/>
      <c r="U26" s="301"/>
      <c r="V26" s="301"/>
      <c r="W26" s="301"/>
      <c r="X26" s="301"/>
      <c r="Y26" s="301"/>
      <c r="Z26" s="301"/>
      <c r="AA26" s="148"/>
      <c r="AB26" s="150"/>
    </row>
    <row r="27" spans="1:28" ht="18.75" customHeight="1">
      <c r="A27" s="292" t="s">
        <v>99</v>
      </c>
      <c r="B27" s="282"/>
      <c r="C27" s="282"/>
      <c r="D27" s="282"/>
      <c r="E27" s="293"/>
      <c r="F27" s="151"/>
      <c r="G27" s="147"/>
      <c r="H27" s="147"/>
      <c r="I27" s="300">
        <f>IF($J$13=0," ",(VLOOKUP($J$13,'入力データ'!$A$5:$V$51,12,TRUE)))</f>
        <v>0</v>
      </c>
      <c r="J27" s="300"/>
      <c r="K27" s="300"/>
      <c r="L27" s="300"/>
      <c r="M27" s="300"/>
      <c r="N27" s="300"/>
      <c r="O27" s="300"/>
      <c r="P27" s="300"/>
      <c r="Q27" s="300"/>
      <c r="R27" s="300"/>
      <c r="S27" s="300"/>
      <c r="T27" s="57"/>
      <c r="U27" s="57"/>
      <c r="V27" s="57"/>
      <c r="W27" s="57"/>
      <c r="X27" s="57"/>
      <c r="Y27" s="57"/>
      <c r="Z27" s="57"/>
      <c r="AA27" s="57"/>
      <c r="AB27" s="153"/>
    </row>
    <row r="28" spans="1:28" ht="18.75" customHeight="1">
      <c r="A28" s="294"/>
      <c r="B28" s="285"/>
      <c r="C28" s="285"/>
      <c r="D28" s="285"/>
      <c r="E28" s="295"/>
      <c r="F28" s="152"/>
      <c r="G28" s="148"/>
      <c r="H28" s="148"/>
      <c r="I28" s="301"/>
      <c r="J28" s="301"/>
      <c r="K28" s="301"/>
      <c r="L28" s="301"/>
      <c r="M28" s="301"/>
      <c r="N28" s="301"/>
      <c r="O28" s="301"/>
      <c r="P28" s="301"/>
      <c r="Q28" s="301"/>
      <c r="R28" s="301"/>
      <c r="S28" s="301"/>
      <c r="T28" s="57"/>
      <c r="U28" s="57"/>
      <c r="V28" s="57"/>
      <c r="W28" s="57"/>
      <c r="X28" s="57"/>
      <c r="Y28" s="57"/>
      <c r="Z28" s="57"/>
      <c r="AA28" s="57"/>
      <c r="AB28" s="153"/>
    </row>
    <row r="29" spans="1:28" ht="18.75" customHeight="1">
      <c r="A29" s="292" t="s">
        <v>172</v>
      </c>
      <c r="B29" s="282"/>
      <c r="C29" s="282"/>
      <c r="D29" s="282"/>
      <c r="E29" s="293"/>
      <c r="F29" s="151"/>
      <c r="G29" s="147"/>
      <c r="H29" s="147"/>
      <c r="I29" s="300">
        <f>IF($J$13=0," ",(VLOOKUP($J$13,'入力データ'!$A$5:$V$51,13,TRUE)))</f>
        <v>0</v>
      </c>
      <c r="J29" s="300"/>
      <c r="K29" s="300"/>
      <c r="L29" s="300"/>
      <c r="M29" s="300"/>
      <c r="N29" s="300"/>
      <c r="O29" s="300"/>
      <c r="P29" s="300"/>
      <c r="Q29" s="300"/>
      <c r="R29" s="300"/>
      <c r="S29" s="300"/>
      <c r="T29" s="154"/>
      <c r="U29" s="154"/>
      <c r="V29" s="154"/>
      <c r="W29" s="154"/>
      <c r="X29" s="154"/>
      <c r="Y29" s="154"/>
      <c r="Z29" s="154"/>
      <c r="AA29" s="154"/>
      <c r="AB29" s="155"/>
    </row>
    <row r="30" spans="1:28" ht="18.75" customHeight="1">
      <c r="A30" s="294" t="s">
        <v>127</v>
      </c>
      <c r="B30" s="285"/>
      <c r="C30" s="285"/>
      <c r="D30" s="285"/>
      <c r="E30" s="295"/>
      <c r="F30" s="152"/>
      <c r="G30" s="148"/>
      <c r="H30" s="148"/>
      <c r="I30" s="301"/>
      <c r="J30" s="301"/>
      <c r="K30" s="301"/>
      <c r="L30" s="301"/>
      <c r="M30" s="301"/>
      <c r="N30" s="301"/>
      <c r="O30" s="301"/>
      <c r="P30" s="301"/>
      <c r="Q30" s="301"/>
      <c r="R30" s="301"/>
      <c r="S30" s="301"/>
      <c r="T30" s="156"/>
      <c r="U30" s="156"/>
      <c r="V30" s="156"/>
      <c r="W30" s="156"/>
      <c r="X30" s="156"/>
      <c r="Y30" s="156"/>
      <c r="Z30" s="156"/>
      <c r="AA30" s="156"/>
      <c r="AB30" s="157"/>
    </row>
    <row r="31" spans="1:28" ht="18.75" customHeight="1">
      <c r="A31" s="292" t="s">
        <v>129</v>
      </c>
      <c r="B31" s="282"/>
      <c r="C31" s="282"/>
      <c r="D31" s="282"/>
      <c r="E31" s="293"/>
      <c r="F31" s="151"/>
      <c r="G31" s="147"/>
      <c r="H31" s="147"/>
      <c r="I31" s="300">
        <f>IF($J$13=0," ",(VLOOKUP($J$13,'入力データ'!$A$5:$V$51,14,TRUE)))</f>
        <v>0</v>
      </c>
      <c r="J31" s="300"/>
      <c r="K31" s="300"/>
      <c r="L31" s="300"/>
      <c r="M31" s="300"/>
      <c r="N31" s="300"/>
      <c r="O31" s="300"/>
      <c r="P31" s="300"/>
      <c r="Q31" s="300"/>
      <c r="R31" s="300"/>
      <c r="S31" s="300"/>
      <c r="T31" s="57"/>
      <c r="U31" s="57"/>
      <c r="V31" s="57"/>
      <c r="W31" s="57"/>
      <c r="X31" s="57"/>
      <c r="Y31" s="57"/>
      <c r="Z31" s="57"/>
      <c r="AA31" s="57"/>
      <c r="AB31" s="153"/>
    </row>
    <row r="32" spans="1:28" ht="18.75" customHeight="1">
      <c r="A32" s="294"/>
      <c r="B32" s="285"/>
      <c r="C32" s="285"/>
      <c r="D32" s="285"/>
      <c r="E32" s="295"/>
      <c r="F32" s="152"/>
      <c r="G32" s="148"/>
      <c r="H32" s="148"/>
      <c r="I32" s="301"/>
      <c r="J32" s="301"/>
      <c r="K32" s="301"/>
      <c r="L32" s="301"/>
      <c r="M32" s="301"/>
      <c r="N32" s="301"/>
      <c r="O32" s="301"/>
      <c r="P32" s="301"/>
      <c r="Q32" s="301"/>
      <c r="R32" s="301"/>
      <c r="S32" s="301"/>
      <c r="T32" s="57"/>
      <c r="U32" s="57"/>
      <c r="V32" s="57"/>
      <c r="W32" s="57"/>
      <c r="X32" s="57"/>
      <c r="Y32" s="57"/>
      <c r="Z32" s="57"/>
      <c r="AA32" s="57"/>
      <c r="AB32" s="153"/>
    </row>
    <row r="33" spans="1:28" ht="18.75" customHeight="1">
      <c r="A33" s="292" t="s">
        <v>135</v>
      </c>
      <c r="B33" s="282"/>
      <c r="C33" s="282"/>
      <c r="D33" s="282"/>
      <c r="E33" s="293"/>
      <c r="F33" s="154"/>
      <c r="G33" s="154"/>
      <c r="H33" s="154"/>
      <c r="I33" s="282">
        <f>IF($J$13=0," ",(VLOOKUP($J$13,'入力データ'!$A$5:$V$51,19,TRUE)))</f>
        <v>0</v>
      </c>
      <c r="J33" s="282"/>
      <c r="K33" s="282"/>
      <c r="L33" s="282"/>
      <c r="M33" s="282"/>
      <c r="N33" s="282"/>
      <c r="O33" s="282"/>
      <c r="P33" s="282"/>
      <c r="Q33" s="282"/>
      <c r="R33" s="154"/>
      <c r="S33" s="154"/>
      <c r="T33" s="154"/>
      <c r="U33" s="154"/>
      <c r="V33" s="154"/>
      <c r="W33" s="154"/>
      <c r="X33" s="154"/>
      <c r="Y33" s="154"/>
      <c r="Z33" s="154"/>
      <c r="AA33" s="154"/>
      <c r="AB33" s="155"/>
    </row>
    <row r="34" spans="1:28" ht="18.75" customHeight="1">
      <c r="A34" s="294"/>
      <c r="B34" s="285"/>
      <c r="C34" s="285"/>
      <c r="D34" s="285"/>
      <c r="E34" s="295"/>
      <c r="F34" s="156"/>
      <c r="G34" s="156"/>
      <c r="H34" s="156"/>
      <c r="I34" s="285"/>
      <c r="J34" s="285"/>
      <c r="K34" s="285"/>
      <c r="L34" s="285"/>
      <c r="M34" s="285"/>
      <c r="N34" s="285"/>
      <c r="O34" s="285"/>
      <c r="P34" s="285"/>
      <c r="Q34" s="285"/>
      <c r="R34" s="156"/>
      <c r="S34" s="156"/>
      <c r="T34" s="156"/>
      <c r="U34" s="156"/>
      <c r="V34" s="156"/>
      <c r="W34" s="156"/>
      <c r="X34" s="156"/>
      <c r="Y34" s="156"/>
      <c r="Z34" s="156"/>
      <c r="AA34" s="156"/>
      <c r="AB34" s="157"/>
    </row>
    <row r="35" spans="1:28" ht="18.75" customHeight="1">
      <c r="A35" s="292" t="s">
        <v>130</v>
      </c>
      <c r="B35" s="282"/>
      <c r="C35" s="282"/>
      <c r="D35" s="282"/>
      <c r="E35" s="293"/>
      <c r="F35" s="302">
        <f>IF($J$13=0," ",(VLOOKUP($J$13,'入力データ'!$A$5:$V$51,20,TRUE)))</f>
        <v>0</v>
      </c>
      <c r="G35" s="282"/>
      <c r="H35" s="282"/>
      <c r="I35" s="282"/>
      <c r="J35" s="282"/>
      <c r="K35" s="293"/>
      <c r="L35" s="320" t="s">
        <v>171</v>
      </c>
      <c r="M35" s="320"/>
      <c r="N35" s="320"/>
      <c r="O35" s="320"/>
      <c r="P35" s="302" t="str">
        <f>IF(J13=0,"",IF(VLOOKUP($J$13,'入力データ'!$A$5:$V$51,21,TRUE)=0," ",VLOOKUP($J$13,'入力データ'!$A$5:$V$51,21,TRUE)))</f>
        <v> </v>
      </c>
      <c r="Q35" s="282"/>
      <c r="R35" s="282"/>
      <c r="S35" s="282"/>
      <c r="T35" s="293"/>
      <c r="U35" s="147"/>
      <c r="V35" s="147"/>
      <c r="W35" s="147"/>
      <c r="X35" s="147"/>
      <c r="Y35" s="147"/>
      <c r="Z35" s="147"/>
      <c r="AA35" s="147"/>
      <c r="AB35" s="149"/>
    </row>
    <row r="36" spans="1:28" ht="18.75" customHeight="1">
      <c r="A36" s="294"/>
      <c r="B36" s="285"/>
      <c r="C36" s="285"/>
      <c r="D36" s="285"/>
      <c r="E36" s="295"/>
      <c r="F36" s="303"/>
      <c r="G36" s="285"/>
      <c r="H36" s="285"/>
      <c r="I36" s="285"/>
      <c r="J36" s="285"/>
      <c r="K36" s="295"/>
      <c r="L36" s="321"/>
      <c r="M36" s="321"/>
      <c r="N36" s="321"/>
      <c r="O36" s="321"/>
      <c r="P36" s="303"/>
      <c r="Q36" s="285"/>
      <c r="R36" s="285"/>
      <c r="S36" s="285"/>
      <c r="T36" s="295"/>
      <c r="U36" s="148"/>
      <c r="V36" s="148"/>
      <c r="W36" s="148"/>
      <c r="X36" s="148"/>
      <c r="Y36" s="148"/>
      <c r="Z36" s="148"/>
      <c r="AA36" s="148"/>
      <c r="AB36" s="150"/>
    </row>
    <row r="37" spans="1:28" ht="18.75" customHeight="1">
      <c r="A37" s="292" t="s">
        <v>136</v>
      </c>
      <c r="B37" s="282"/>
      <c r="C37" s="282"/>
      <c r="D37" s="282"/>
      <c r="E37" s="293"/>
      <c r="F37" s="64"/>
      <c r="G37" s="64"/>
      <c r="H37" s="64"/>
      <c r="I37" s="57"/>
      <c r="J37" s="158"/>
      <c r="K37" s="158"/>
      <c r="L37" s="57"/>
      <c r="M37" s="64"/>
      <c r="N37" s="64"/>
      <c r="O37" s="57"/>
      <c r="P37" s="57"/>
      <c r="Q37" s="57"/>
      <c r="R37" s="57"/>
      <c r="S37" s="57"/>
      <c r="T37" s="57"/>
      <c r="U37" s="57"/>
      <c r="V37" s="57"/>
      <c r="W37" s="57"/>
      <c r="X37" s="57"/>
      <c r="Y37" s="57"/>
      <c r="Z37" s="57"/>
      <c r="AA37" s="57"/>
      <c r="AB37" s="153"/>
    </row>
    <row r="38" spans="1:28" ht="18.75" customHeight="1">
      <c r="A38" s="328"/>
      <c r="B38" s="318"/>
      <c r="C38" s="318"/>
      <c r="D38" s="318"/>
      <c r="E38" s="329"/>
      <c r="F38" s="57"/>
      <c r="G38" s="57"/>
      <c r="H38" s="57"/>
      <c r="I38" s="57"/>
      <c r="J38" s="57"/>
      <c r="K38" s="57"/>
      <c r="L38" s="57"/>
      <c r="M38" s="57"/>
      <c r="N38" s="57"/>
      <c r="O38" s="57"/>
      <c r="P38" s="57"/>
      <c r="Q38" s="57"/>
      <c r="R38" s="57"/>
      <c r="S38" s="57"/>
      <c r="T38" s="57"/>
      <c r="U38" s="57"/>
      <c r="V38" s="57"/>
      <c r="W38" s="57"/>
      <c r="X38" s="57"/>
      <c r="Y38" s="57"/>
      <c r="Z38" s="57"/>
      <c r="AA38" s="57"/>
      <c r="AB38" s="153"/>
    </row>
    <row r="39" spans="1:28" ht="18.75" customHeight="1">
      <c r="A39" s="328"/>
      <c r="B39" s="318"/>
      <c r="C39" s="318"/>
      <c r="D39" s="318"/>
      <c r="E39" s="329"/>
      <c r="F39" s="57"/>
      <c r="G39" s="57"/>
      <c r="H39" s="57"/>
      <c r="I39" s="57"/>
      <c r="J39" s="57"/>
      <c r="K39" s="57"/>
      <c r="L39" s="57"/>
      <c r="M39" s="57"/>
      <c r="N39" s="57"/>
      <c r="O39" s="57"/>
      <c r="P39" s="57"/>
      <c r="Q39" s="57"/>
      <c r="R39" s="57"/>
      <c r="S39" s="57"/>
      <c r="T39" s="57"/>
      <c r="U39" s="57"/>
      <c r="V39" s="57"/>
      <c r="W39" s="57"/>
      <c r="X39" s="57"/>
      <c r="Y39" s="57"/>
      <c r="Z39" s="57"/>
      <c r="AA39" s="57"/>
      <c r="AB39" s="153"/>
    </row>
    <row r="40" spans="1:28" ht="18.75" customHeight="1">
      <c r="A40" s="328"/>
      <c r="B40" s="318"/>
      <c r="C40" s="318"/>
      <c r="D40" s="318"/>
      <c r="E40" s="329"/>
      <c r="F40" s="57"/>
      <c r="G40" s="57"/>
      <c r="H40" s="57"/>
      <c r="I40" s="57"/>
      <c r="J40" s="57"/>
      <c r="K40" s="57"/>
      <c r="L40" s="57"/>
      <c r="M40" s="57"/>
      <c r="N40" s="57"/>
      <c r="O40" s="57"/>
      <c r="P40" s="57"/>
      <c r="Q40" s="57"/>
      <c r="R40" s="57"/>
      <c r="S40" s="57"/>
      <c r="T40" s="57"/>
      <c r="U40" s="57"/>
      <c r="V40" s="57"/>
      <c r="W40" s="57"/>
      <c r="X40" s="57"/>
      <c r="Y40" s="57"/>
      <c r="Z40" s="57"/>
      <c r="AA40" s="57"/>
      <c r="AB40" s="153"/>
    </row>
    <row r="41" spans="1:28" ht="18.75" customHeight="1">
      <c r="A41" s="328"/>
      <c r="B41" s="318"/>
      <c r="C41" s="318"/>
      <c r="D41" s="318"/>
      <c r="E41" s="329"/>
      <c r="F41" s="57"/>
      <c r="G41" s="57"/>
      <c r="H41" s="57"/>
      <c r="I41" s="57"/>
      <c r="J41" s="57"/>
      <c r="K41" s="57"/>
      <c r="L41" s="57"/>
      <c r="M41" s="57"/>
      <c r="N41" s="57"/>
      <c r="O41" s="57"/>
      <c r="P41" s="57"/>
      <c r="Q41" s="57"/>
      <c r="R41" s="57"/>
      <c r="S41" s="57"/>
      <c r="T41" s="57"/>
      <c r="U41" s="57"/>
      <c r="V41" s="57"/>
      <c r="W41" s="57"/>
      <c r="X41" s="57"/>
      <c r="Y41" s="57"/>
      <c r="Z41" s="57"/>
      <c r="AA41" s="57"/>
      <c r="AB41" s="153"/>
    </row>
    <row r="42" spans="1:28" ht="18.75" customHeight="1">
      <c r="A42" s="328"/>
      <c r="B42" s="318"/>
      <c r="C42" s="318"/>
      <c r="D42" s="318"/>
      <c r="E42" s="329"/>
      <c r="F42" s="57"/>
      <c r="G42" s="57"/>
      <c r="H42" s="57"/>
      <c r="I42" s="57"/>
      <c r="J42" s="57"/>
      <c r="K42" s="57"/>
      <c r="L42" s="57"/>
      <c r="M42" s="57"/>
      <c r="O42" s="57"/>
      <c r="P42" s="57"/>
      <c r="Q42" s="64"/>
      <c r="R42" s="64"/>
      <c r="S42" s="64"/>
      <c r="T42" s="64"/>
      <c r="U42" s="64"/>
      <c r="V42" s="64"/>
      <c r="W42" s="64"/>
      <c r="X42" s="64"/>
      <c r="Y42" s="78"/>
      <c r="Z42" s="57"/>
      <c r="AA42" s="57"/>
      <c r="AB42" s="153"/>
    </row>
    <row r="43" spans="1:28" ht="18.75" customHeight="1" thickBot="1">
      <c r="A43" s="330"/>
      <c r="B43" s="331"/>
      <c r="C43" s="331"/>
      <c r="D43" s="331"/>
      <c r="E43" s="332"/>
      <c r="F43" s="159"/>
      <c r="G43" s="159"/>
      <c r="H43" s="159"/>
      <c r="I43" s="159"/>
      <c r="J43" s="159"/>
      <c r="K43" s="159"/>
      <c r="L43" s="159"/>
      <c r="M43" s="159"/>
      <c r="N43" s="159"/>
      <c r="O43" s="159"/>
      <c r="P43" s="159"/>
      <c r="Q43" s="159"/>
      <c r="R43" s="159"/>
      <c r="S43" s="159"/>
      <c r="T43" s="159"/>
      <c r="U43" s="159"/>
      <c r="V43" s="159"/>
      <c r="W43" s="159"/>
      <c r="X43" s="159"/>
      <c r="Y43" s="159"/>
      <c r="Z43" s="159"/>
      <c r="AA43" s="159"/>
      <c r="AB43" s="160"/>
    </row>
  </sheetData>
  <sheetProtection/>
  <mergeCells count="46">
    <mergeCell ref="A37:E43"/>
    <mergeCell ref="A33:E34"/>
    <mergeCell ref="I33:Q34"/>
    <mergeCell ref="A35:E36"/>
    <mergeCell ref="F35:K36"/>
    <mergeCell ref="L35:O36"/>
    <mergeCell ref="P35:T36"/>
    <mergeCell ref="A30:E30"/>
    <mergeCell ref="A31:E32"/>
    <mergeCell ref="I31:S32"/>
    <mergeCell ref="R25:S26"/>
    <mergeCell ref="A29:E29"/>
    <mergeCell ref="I29:S30"/>
    <mergeCell ref="U25:Z26"/>
    <mergeCell ref="A27:E28"/>
    <mergeCell ref="I27:S28"/>
    <mergeCell ref="A25:E26"/>
    <mergeCell ref="F25:G26"/>
    <mergeCell ref="I25:N26"/>
    <mergeCell ref="P25:Q26"/>
    <mergeCell ref="A21:E22"/>
    <mergeCell ref="H21:T22"/>
    <mergeCell ref="A23:E23"/>
    <mergeCell ref="H23:M24"/>
    <mergeCell ref="N23:N24"/>
    <mergeCell ref="O23:T24"/>
    <mergeCell ref="A24:E24"/>
    <mergeCell ref="A17:E18"/>
    <mergeCell ref="F17:H18"/>
    <mergeCell ref="I17:Q18"/>
    <mergeCell ref="R17:T18"/>
    <mergeCell ref="A19:E20"/>
    <mergeCell ref="H19:T20"/>
    <mergeCell ref="A13:E14"/>
    <mergeCell ref="F13:I14"/>
    <mergeCell ref="J13:N14"/>
    <mergeCell ref="O13:R14"/>
    <mergeCell ref="S13:AB14"/>
    <mergeCell ref="A15:E16"/>
    <mergeCell ref="H15:AA16"/>
    <mergeCell ref="A1:AB1"/>
    <mergeCell ref="V2:AA2"/>
    <mergeCell ref="V3:AA3"/>
    <mergeCell ref="B4:H4"/>
    <mergeCell ref="U6:Z6"/>
    <mergeCell ref="C9:Z10"/>
  </mergeCells>
  <printOptions/>
  <pageMargins left="0.787" right="0.787" top="0.984" bottom="0.984" header="0.512" footer="0.512"/>
  <pageSetup horizontalDpi="600" verticalDpi="600" orientation="portrait" paperSize="9" scale="93" r:id="rId3"/>
  <legacyDrawing r:id="rId2"/>
</worksheet>
</file>

<file path=xl/worksheets/sheet7.xml><?xml version="1.0" encoding="utf-8"?>
<worksheet xmlns="http://schemas.openxmlformats.org/spreadsheetml/2006/main" xmlns:r="http://schemas.openxmlformats.org/officeDocument/2006/relationships">
  <sheetPr>
    <tabColor rgb="FF99CCFF"/>
  </sheetPr>
  <dimension ref="A1:AW41"/>
  <sheetViews>
    <sheetView showGridLines="0" view="pageBreakPreview" zoomScale="85" zoomScaleSheetLayoutView="85" zoomScalePageLayoutView="0" workbookViewId="0" topLeftCell="A1">
      <selection activeCell="BG24" sqref="BG24"/>
    </sheetView>
  </sheetViews>
  <sheetFormatPr defaultColWidth="3.00390625" defaultRowHeight="18.75" customHeight="1"/>
  <cols>
    <col min="1" max="27" width="3.00390625" style="44" customWidth="1"/>
    <col min="28" max="28" width="5.75390625" style="44" customWidth="1"/>
    <col min="29" max="16384" width="3.00390625" style="44" customWidth="1"/>
  </cols>
  <sheetData>
    <row r="1" spans="1:35" ht="18.75" customHeight="1" thickBot="1">
      <c r="A1" s="322" t="s">
        <v>290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43"/>
      <c r="AD1" s="43"/>
      <c r="AE1" s="43"/>
      <c r="AF1" s="43"/>
      <c r="AG1" s="43"/>
      <c r="AH1" s="43"/>
      <c r="AI1" s="43"/>
    </row>
    <row r="2" spans="1:39" s="54" customFormat="1" ht="18.75" customHeight="1">
      <c r="A2" s="117"/>
      <c r="B2" s="118"/>
      <c r="C2" s="118"/>
      <c r="D2" s="118"/>
      <c r="E2" s="118"/>
      <c r="F2" s="118"/>
      <c r="G2" s="118"/>
      <c r="H2" s="118"/>
      <c r="I2" s="118"/>
      <c r="J2" s="118"/>
      <c r="K2" s="118"/>
      <c r="L2" s="118"/>
      <c r="M2" s="118"/>
      <c r="N2" s="118"/>
      <c r="O2" s="118"/>
      <c r="P2" s="118"/>
      <c r="Q2" s="118"/>
      <c r="R2" s="128"/>
      <c r="S2" s="128"/>
      <c r="T2" s="128"/>
      <c r="U2" s="128"/>
      <c r="V2" s="334" t="s">
        <v>138</v>
      </c>
      <c r="W2" s="334"/>
      <c r="X2" s="334"/>
      <c r="Y2" s="335">
        <f>IF($J$11=0,"",VLOOKUP($J$11,'入力データ'!$A$5:$V$51,22,TRUE))</f>
        <v>0</v>
      </c>
      <c r="Z2" s="335"/>
      <c r="AA2" s="67" t="s">
        <v>139</v>
      </c>
      <c r="AB2" s="129"/>
      <c r="AC2" s="43"/>
      <c r="AD2" s="43"/>
      <c r="AE2" s="43"/>
      <c r="AF2" s="43"/>
      <c r="AG2" s="43"/>
      <c r="AH2" s="43"/>
      <c r="AI2" s="44"/>
      <c r="AJ2" s="44"/>
      <c r="AK2" s="44"/>
      <c r="AL2" s="44"/>
      <c r="AM2" s="44"/>
    </row>
    <row r="3" spans="1:34" ht="18.75" customHeight="1">
      <c r="A3" s="55"/>
      <c r="B3" s="43"/>
      <c r="C3" s="43"/>
      <c r="D3" s="43"/>
      <c r="E3" s="43"/>
      <c r="F3" s="43"/>
      <c r="G3" s="43"/>
      <c r="H3" s="43"/>
      <c r="I3" s="43"/>
      <c r="J3" s="43"/>
      <c r="K3" s="43"/>
      <c r="L3" s="43"/>
      <c r="M3" s="43"/>
      <c r="N3" s="43"/>
      <c r="O3" s="43"/>
      <c r="P3" s="43"/>
      <c r="Q3" s="43"/>
      <c r="R3" s="65"/>
      <c r="S3" s="65"/>
      <c r="T3" s="65"/>
      <c r="U3" s="65"/>
      <c r="V3" s="323">
        <f>IF($J$11=0,"",VLOOKUP($J$11,'入力データ'!$A$5:$V$51,16,TRUE))</f>
        <v>0</v>
      </c>
      <c r="W3" s="323"/>
      <c r="X3" s="323"/>
      <c r="Y3" s="323"/>
      <c r="Z3" s="323"/>
      <c r="AA3" s="323"/>
      <c r="AB3" s="100"/>
      <c r="AC3" s="43"/>
      <c r="AD3" s="43"/>
      <c r="AE3" s="43"/>
      <c r="AF3" s="43" t="s">
        <v>264</v>
      </c>
      <c r="AG3" s="43"/>
      <c r="AH3" s="43"/>
    </row>
    <row r="4" spans="1:34" ht="18.75" customHeight="1">
      <c r="A4" s="55"/>
      <c r="B4" s="318">
        <f>IF($J$11=0," ",(VLOOKUP($J$11,'入力データ'!$A$5:$V$51,8,TRUE)))</f>
        <v>0</v>
      </c>
      <c r="C4" s="318"/>
      <c r="D4" s="318"/>
      <c r="E4" s="318"/>
      <c r="F4" s="318"/>
      <c r="G4" s="318"/>
      <c r="H4" s="318"/>
      <c r="I4" s="43"/>
      <c r="J4" s="103" t="s">
        <v>116</v>
      </c>
      <c r="K4" s="104"/>
      <c r="L4" s="104"/>
      <c r="M4" s="104"/>
      <c r="N4" s="65"/>
      <c r="O4" s="65"/>
      <c r="P4" s="65"/>
      <c r="Q4" s="65"/>
      <c r="R4" s="65"/>
      <c r="S4" s="65"/>
      <c r="T4" s="65"/>
      <c r="U4" s="65"/>
      <c r="V4" s="65"/>
      <c r="W4" s="104"/>
      <c r="X4" s="104"/>
      <c r="Y4" s="43"/>
      <c r="Z4" s="43"/>
      <c r="AA4" s="43"/>
      <c r="AB4" s="100"/>
      <c r="AC4" s="43"/>
      <c r="AD4" s="43"/>
      <c r="AE4" s="43"/>
      <c r="AF4" s="43"/>
      <c r="AG4" s="43"/>
      <c r="AH4" s="43"/>
    </row>
    <row r="5" spans="1:33" ht="18.75" customHeight="1">
      <c r="A5" s="55"/>
      <c r="B5" s="43"/>
      <c r="C5" s="43"/>
      <c r="D5" s="43"/>
      <c r="E5" s="43"/>
      <c r="F5" s="43"/>
      <c r="G5" s="43"/>
      <c r="H5" s="43"/>
      <c r="I5" s="43"/>
      <c r="J5" s="103"/>
      <c r="K5" s="43"/>
      <c r="L5" s="43"/>
      <c r="M5" s="43"/>
      <c r="N5" s="43"/>
      <c r="O5" s="43"/>
      <c r="P5" s="43"/>
      <c r="Q5" s="43"/>
      <c r="R5" s="43"/>
      <c r="S5" s="43"/>
      <c r="T5" s="43"/>
      <c r="U5" s="43"/>
      <c r="V5" s="43"/>
      <c r="W5" s="105"/>
      <c r="X5" s="105"/>
      <c r="Y5" s="105"/>
      <c r="Z5" s="105"/>
      <c r="AA5" s="105"/>
      <c r="AB5" s="100"/>
      <c r="AC5" s="43"/>
      <c r="AD5" s="43"/>
      <c r="AE5" s="43"/>
      <c r="AF5" s="43"/>
      <c r="AG5" s="43"/>
    </row>
    <row r="6" spans="1:33" ht="18.75" customHeight="1">
      <c r="A6" s="55"/>
      <c r="B6" s="43"/>
      <c r="C6" s="43"/>
      <c r="D6" s="43"/>
      <c r="E6" s="43"/>
      <c r="F6" s="43"/>
      <c r="G6" s="43"/>
      <c r="H6" s="43"/>
      <c r="I6" s="43"/>
      <c r="J6" s="103"/>
      <c r="K6" s="43"/>
      <c r="L6" s="43"/>
      <c r="M6" s="43"/>
      <c r="N6" s="43"/>
      <c r="O6" s="43"/>
      <c r="P6" s="43"/>
      <c r="Q6" s="43"/>
      <c r="R6" s="60" t="s">
        <v>266</v>
      </c>
      <c r="U6" s="65"/>
      <c r="V6" s="65"/>
      <c r="W6" s="60"/>
      <c r="X6" s="65"/>
      <c r="Y6" s="65"/>
      <c r="Z6" s="65"/>
      <c r="AA6" s="43"/>
      <c r="AB6" s="100"/>
      <c r="AC6" s="43"/>
      <c r="AD6" s="43"/>
      <c r="AE6" s="43"/>
      <c r="AF6" s="43" t="s">
        <v>267</v>
      </c>
      <c r="AG6" s="43"/>
    </row>
    <row r="7" spans="1:28" ht="18.75" customHeight="1">
      <c r="A7" s="55"/>
      <c r="B7" s="43"/>
      <c r="C7" s="43"/>
      <c r="D7" s="43"/>
      <c r="E7" s="43"/>
      <c r="F7" s="43"/>
      <c r="G7" s="43"/>
      <c r="H7" s="43"/>
      <c r="I7" s="43"/>
      <c r="J7" s="103"/>
      <c r="K7" s="43"/>
      <c r="L7" s="43"/>
      <c r="M7" s="43"/>
      <c r="N7" s="43"/>
      <c r="O7" s="43"/>
      <c r="P7" s="43"/>
      <c r="Q7" s="43"/>
      <c r="R7" s="43"/>
      <c r="S7" s="43"/>
      <c r="T7" s="43"/>
      <c r="U7" s="43"/>
      <c r="V7" s="43"/>
      <c r="W7" s="105"/>
      <c r="X7" s="105"/>
      <c r="Y7" s="105"/>
      <c r="Z7" s="105"/>
      <c r="AA7" s="105"/>
      <c r="AB7" s="100"/>
    </row>
    <row r="8" spans="1:28" ht="18.75" customHeight="1">
      <c r="A8" s="55"/>
      <c r="B8" s="43"/>
      <c r="C8" s="309" t="s">
        <v>178</v>
      </c>
      <c r="D8" s="309"/>
      <c r="E8" s="309"/>
      <c r="F8" s="309"/>
      <c r="G8" s="309"/>
      <c r="H8" s="309"/>
      <c r="I8" s="309"/>
      <c r="J8" s="309"/>
      <c r="K8" s="309"/>
      <c r="L8" s="309"/>
      <c r="M8" s="309"/>
      <c r="N8" s="309"/>
      <c r="O8" s="309"/>
      <c r="P8" s="309"/>
      <c r="Q8" s="309"/>
      <c r="R8" s="309"/>
      <c r="S8" s="309"/>
      <c r="T8" s="309"/>
      <c r="U8" s="309"/>
      <c r="V8" s="309"/>
      <c r="W8" s="309"/>
      <c r="X8" s="309"/>
      <c r="Y8" s="309"/>
      <c r="Z8" s="309"/>
      <c r="AA8" s="43"/>
      <c r="AB8" s="100"/>
    </row>
    <row r="9" spans="1:28" ht="18.75" customHeight="1">
      <c r="A9" s="55"/>
      <c r="B9" s="43"/>
      <c r="C9" s="309"/>
      <c r="D9" s="309"/>
      <c r="E9" s="309"/>
      <c r="F9" s="309"/>
      <c r="G9" s="309"/>
      <c r="H9" s="309"/>
      <c r="I9" s="309"/>
      <c r="J9" s="309"/>
      <c r="K9" s="309"/>
      <c r="L9" s="309"/>
      <c r="M9" s="309"/>
      <c r="N9" s="309"/>
      <c r="O9" s="309"/>
      <c r="P9" s="309"/>
      <c r="Q9" s="309"/>
      <c r="R9" s="309"/>
      <c r="S9" s="309"/>
      <c r="T9" s="309"/>
      <c r="U9" s="309"/>
      <c r="V9" s="309"/>
      <c r="W9" s="309"/>
      <c r="X9" s="309"/>
      <c r="Y9" s="309"/>
      <c r="Z9" s="309"/>
      <c r="AA9" s="59"/>
      <c r="AB9" s="68"/>
    </row>
    <row r="10" spans="1:28" ht="18.75" customHeight="1">
      <c r="A10" s="55"/>
      <c r="B10" s="57" t="s">
        <v>173</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7"/>
    </row>
    <row r="11" spans="1:28" ht="18.75" customHeight="1">
      <c r="A11" s="292" t="s">
        <v>210</v>
      </c>
      <c r="B11" s="282"/>
      <c r="C11" s="282"/>
      <c r="D11" s="282"/>
      <c r="E11" s="293"/>
      <c r="F11" s="277" t="s">
        <v>253</v>
      </c>
      <c r="G11" s="278"/>
      <c r="H11" s="278"/>
      <c r="I11" s="278"/>
      <c r="J11" s="273">
        <v>1</v>
      </c>
      <c r="K11" s="273"/>
      <c r="L11" s="273"/>
      <c r="M11" s="273"/>
      <c r="N11" s="274"/>
      <c r="O11" s="277" t="s">
        <v>254</v>
      </c>
      <c r="P11" s="278"/>
      <c r="Q11" s="278"/>
      <c r="R11" s="278"/>
      <c r="S11" s="281">
        <f>IF($J$11=0," ",(VLOOKUP($J$11,'入力データ'!$A$5:$V$51,2,TRUE)))</f>
        <v>0</v>
      </c>
      <c r="T11" s="282"/>
      <c r="U11" s="282"/>
      <c r="V11" s="282"/>
      <c r="W11" s="282"/>
      <c r="X11" s="282"/>
      <c r="Y11" s="282"/>
      <c r="Z11" s="282"/>
      <c r="AA11" s="282"/>
      <c r="AB11" s="283"/>
    </row>
    <row r="12" spans="1:28" ht="18.75" customHeight="1">
      <c r="A12" s="294"/>
      <c r="B12" s="285"/>
      <c r="C12" s="285"/>
      <c r="D12" s="285"/>
      <c r="E12" s="295"/>
      <c r="F12" s="279"/>
      <c r="G12" s="280"/>
      <c r="H12" s="280"/>
      <c r="I12" s="280"/>
      <c r="J12" s="275"/>
      <c r="K12" s="275"/>
      <c r="L12" s="275"/>
      <c r="M12" s="275"/>
      <c r="N12" s="276"/>
      <c r="O12" s="279"/>
      <c r="P12" s="280"/>
      <c r="Q12" s="280"/>
      <c r="R12" s="280"/>
      <c r="S12" s="284"/>
      <c r="T12" s="285"/>
      <c r="U12" s="285"/>
      <c r="V12" s="285"/>
      <c r="W12" s="285"/>
      <c r="X12" s="285"/>
      <c r="Y12" s="285"/>
      <c r="Z12" s="285"/>
      <c r="AA12" s="285"/>
      <c r="AB12" s="286"/>
    </row>
    <row r="13" spans="1:49" ht="18.75" customHeight="1">
      <c r="A13" s="292" t="s">
        <v>155</v>
      </c>
      <c r="B13" s="282"/>
      <c r="C13" s="282"/>
      <c r="D13" s="282"/>
      <c r="E13" s="293"/>
      <c r="F13" s="151"/>
      <c r="G13" s="147"/>
      <c r="H13" s="326">
        <f>IF($J$11=0," ",(VLOOKUP($J$11,'入力データ'!$A$5:$V$51,3,TRUE)))</f>
        <v>0</v>
      </c>
      <c r="I13" s="326"/>
      <c r="J13" s="326"/>
      <c r="K13" s="326"/>
      <c r="L13" s="326"/>
      <c r="M13" s="326"/>
      <c r="N13" s="326"/>
      <c r="O13" s="326"/>
      <c r="P13" s="326"/>
      <c r="Q13" s="326"/>
      <c r="R13" s="326"/>
      <c r="S13" s="326"/>
      <c r="T13" s="326"/>
      <c r="U13" s="326"/>
      <c r="V13" s="326"/>
      <c r="W13" s="326"/>
      <c r="X13" s="326"/>
      <c r="Y13" s="326"/>
      <c r="Z13" s="326"/>
      <c r="AA13" s="326"/>
      <c r="AB13" s="149"/>
      <c r="AW13" s="125"/>
    </row>
    <row r="14" spans="1:28" ht="18.75" customHeight="1">
      <c r="A14" s="294"/>
      <c r="B14" s="285"/>
      <c r="C14" s="285"/>
      <c r="D14" s="285"/>
      <c r="E14" s="295"/>
      <c r="F14" s="152"/>
      <c r="G14" s="148"/>
      <c r="H14" s="327"/>
      <c r="I14" s="327"/>
      <c r="J14" s="327"/>
      <c r="K14" s="327"/>
      <c r="L14" s="327"/>
      <c r="M14" s="327"/>
      <c r="N14" s="327"/>
      <c r="O14" s="327"/>
      <c r="P14" s="327"/>
      <c r="Q14" s="327"/>
      <c r="R14" s="327"/>
      <c r="S14" s="327"/>
      <c r="T14" s="327"/>
      <c r="U14" s="327"/>
      <c r="V14" s="327"/>
      <c r="W14" s="327"/>
      <c r="X14" s="327"/>
      <c r="Y14" s="327"/>
      <c r="Z14" s="327"/>
      <c r="AA14" s="327"/>
      <c r="AB14" s="150"/>
    </row>
    <row r="15" spans="1:28" ht="18.75" customHeight="1">
      <c r="A15" s="292" t="s">
        <v>39</v>
      </c>
      <c r="B15" s="282"/>
      <c r="C15" s="282"/>
      <c r="D15" s="282"/>
      <c r="E15" s="293"/>
      <c r="F15" s="302" t="s">
        <v>123</v>
      </c>
      <c r="G15" s="282"/>
      <c r="H15" s="282"/>
      <c r="I15" s="282">
        <f>IF($J$11=0," ",(VLOOKUP($J$11,'入力データ'!$A$5:$V$51,4,TRUE)))</f>
        <v>0</v>
      </c>
      <c r="J15" s="282"/>
      <c r="K15" s="282"/>
      <c r="L15" s="282"/>
      <c r="M15" s="282"/>
      <c r="N15" s="282"/>
      <c r="O15" s="282"/>
      <c r="P15" s="282"/>
      <c r="Q15" s="282"/>
      <c r="R15" s="282" t="s">
        <v>41</v>
      </c>
      <c r="S15" s="282"/>
      <c r="T15" s="282"/>
      <c r="U15" s="147"/>
      <c r="V15" s="147"/>
      <c r="W15" s="147"/>
      <c r="X15" s="147"/>
      <c r="Y15" s="147"/>
      <c r="Z15" s="147"/>
      <c r="AA15" s="147"/>
      <c r="AB15" s="149"/>
    </row>
    <row r="16" spans="1:28" ht="18.75" customHeight="1">
      <c r="A16" s="294"/>
      <c r="B16" s="285"/>
      <c r="C16" s="285"/>
      <c r="D16" s="285"/>
      <c r="E16" s="295"/>
      <c r="F16" s="303"/>
      <c r="G16" s="285"/>
      <c r="H16" s="285"/>
      <c r="I16" s="285"/>
      <c r="J16" s="285"/>
      <c r="K16" s="285"/>
      <c r="L16" s="285"/>
      <c r="M16" s="285"/>
      <c r="N16" s="285"/>
      <c r="O16" s="285"/>
      <c r="P16" s="285"/>
      <c r="Q16" s="285"/>
      <c r="R16" s="285"/>
      <c r="S16" s="285"/>
      <c r="T16" s="285"/>
      <c r="U16" s="148"/>
      <c r="V16" s="148"/>
      <c r="W16" s="148"/>
      <c r="X16" s="148"/>
      <c r="Y16" s="148"/>
      <c r="Z16" s="148"/>
      <c r="AA16" s="148"/>
      <c r="AB16" s="150"/>
    </row>
    <row r="17" spans="1:28" ht="18.75" customHeight="1">
      <c r="A17" s="292" t="s">
        <v>157</v>
      </c>
      <c r="B17" s="282"/>
      <c r="C17" s="282"/>
      <c r="D17" s="282"/>
      <c r="E17" s="293"/>
      <c r="F17" s="151"/>
      <c r="G17" s="147"/>
      <c r="H17" s="296">
        <f>IF($J$11=0," ",(VLOOKUP($J$11,'入力データ'!$A$5:$V$51,6,TRUE)))</f>
        <v>0</v>
      </c>
      <c r="I17" s="296"/>
      <c r="J17" s="296"/>
      <c r="K17" s="296"/>
      <c r="L17" s="296"/>
      <c r="M17" s="296"/>
      <c r="N17" s="296"/>
      <c r="O17" s="296"/>
      <c r="P17" s="296"/>
      <c r="Q17" s="296"/>
      <c r="R17" s="296"/>
      <c r="S17" s="296"/>
      <c r="T17" s="296"/>
      <c r="U17" s="147"/>
      <c r="V17" s="147"/>
      <c r="W17" s="147"/>
      <c r="X17" s="147"/>
      <c r="Y17" s="147"/>
      <c r="Z17" s="147"/>
      <c r="AA17" s="147"/>
      <c r="AB17" s="149"/>
    </row>
    <row r="18" spans="1:28" ht="18.75" customHeight="1">
      <c r="A18" s="294"/>
      <c r="B18" s="285"/>
      <c r="C18" s="285"/>
      <c r="D18" s="285"/>
      <c r="E18" s="295"/>
      <c r="F18" s="152"/>
      <c r="G18" s="148"/>
      <c r="H18" s="297"/>
      <c r="I18" s="297"/>
      <c r="J18" s="297"/>
      <c r="K18" s="297"/>
      <c r="L18" s="297"/>
      <c r="M18" s="297"/>
      <c r="N18" s="297"/>
      <c r="O18" s="297"/>
      <c r="P18" s="297"/>
      <c r="Q18" s="297"/>
      <c r="R18" s="297"/>
      <c r="S18" s="297"/>
      <c r="T18" s="297"/>
      <c r="U18" s="148"/>
      <c r="V18" s="148"/>
      <c r="W18" s="148"/>
      <c r="X18" s="148"/>
      <c r="Y18" s="148"/>
      <c r="Z18" s="148"/>
      <c r="AA18" s="148"/>
      <c r="AB18" s="150"/>
    </row>
    <row r="19" spans="1:28" ht="18.75" customHeight="1">
      <c r="A19" s="292" t="s">
        <v>292</v>
      </c>
      <c r="B19" s="282"/>
      <c r="C19" s="282"/>
      <c r="D19" s="282"/>
      <c r="E19" s="293"/>
      <c r="F19" s="151"/>
      <c r="G19" s="147"/>
      <c r="H19" s="282">
        <f>IF($J$11=0," ",(VLOOKUP($J$11,'入力データ'!$A$5:$V$51,8,TRUE)))</f>
        <v>0</v>
      </c>
      <c r="I19" s="282"/>
      <c r="J19" s="282"/>
      <c r="K19" s="282"/>
      <c r="L19" s="282"/>
      <c r="M19" s="282"/>
      <c r="N19" s="282"/>
      <c r="O19" s="282"/>
      <c r="P19" s="282"/>
      <c r="Q19" s="282"/>
      <c r="R19" s="282"/>
      <c r="S19" s="282"/>
      <c r="T19" s="282"/>
      <c r="U19" s="147"/>
      <c r="V19" s="147"/>
      <c r="W19" s="147"/>
      <c r="X19" s="147"/>
      <c r="Y19" s="147"/>
      <c r="Z19" s="147"/>
      <c r="AA19" s="147"/>
      <c r="AB19" s="149"/>
    </row>
    <row r="20" spans="1:28" ht="18.75" customHeight="1">
      <c r="A20" s="294"/>
      <c r="B20" s="285"/>
      <c r="C20" s="285"/>
      <c r="D20" s="285"/>
      <c r="E20" s="295"/>
      <c r="F20" s="152"/>
      <c r="G20" s="148"/>
      <c r="H20" s="285"/>
      <c r="I20" s="285"/>
      <c r="J20" s="285"/>
      <c r="K20" s="285"/>
      <c r="L20" s="285"/>
      <c r="M20" s="285"/>
      <c r="N20" s="285"/>
      <c r="O20" s="285"/>
      <c r="P20" s="285"/>
      <c r="Q20" s="285"/>
      <c r="R20" s="285"/>
      <c r="S20" s="285"/>
      <c r="T20" s="285"/>
      <c r="U20" s="148"/>
      <c r="V20" s="148"/>
      <c r="W20" s="148"/>
      <c r="X20" s="148"/>
      <c r="Y20" s="148"/>
      <c r="Z20" s="148"/>
      <c r="AA20" s="148"/>
      <c r="AB20" s="150"/>
    </row>
    <row r="21" spans="1:28" ht="18.75" customHeight="1">
      <c r="A21" s="292" t="s">
        <v>112</v>
      </c>
      <c r="B21" s="282"/>
      <c r="C21" s="282"/>
      <c r="D21" s="282"/>
      <c r="E21" s="293"/>
      <c r="F21" s="57"/>
      <c r="G21" s="57"/>
      <c r="H21" s="298" t="s">
        <v>261</v>
      </c>
      <c r="I21" s="298"/>
      <c r="J21" s="298"/>
      <c r="K21" s="298"/>
      <c r="L21" s="298"/>
      <c r="M21" s="298"/>
      <c r="N21" s="282" t="s">
        <v>248</v>
      </c>
      <c r="O21" s="282">
        <f>IF($J$11=0," ",(VLOOKUP($J$11,'入力データ'!$A$5:$V$51,17,TRUE)))</f>
        <v>0</v>
      </c>
      <c r="P21" s="282"/>
      <c r="Q21" s="282"/>
      <c r="R21" s="282"/>
      <c r="S21" s="282"/>
      <c r="T21" s="282"/>
      <c r="U21" s="57"/>
      <c r="V21" s="57"/>
      <c r="W21" s="57"/>
      <c r="X21" s="57"/>
      <c r="Y21" s="57"/>
      <c r="Z21" s="57"/>
      <c r="AA21" s="57"/>
      <c r="AB21" s="153"/>
    </row>
    <row r="22" spans="1:28" ht="18.75" customHeight="1">
      <c r="A22" s="294" t="s">
        <v>125</v>
      </c>
      <c r="B22" s="285"/>
      <c r="C22" s="285"/>
      <c r="D22" s="285"/>
      <c r="E22" s="295"/>
      <c r="F22" s="57"/>
      <c r="G22" s="57"/>
      <c r="H22" s="299"/>
      <c r="I22" s="299"/>
      <c r="J22" s="299"/>
      <c r="K22" s="299"/>
      <c r="L22" s="299"/>
      <c r="M22" s="299"/>
      <c r="N22" s="285"/>
      <c r="O22" s="285"/>
      <c r="P22" s="285"/>
      <c r="Q22" s="285"/>
      <c r="R22" s="285"/>
      <c r="S22" s="285"/>
      <c r="T22" s="285"/>
      <c r="U22" s="57"/>
      <c r="V22" s="57"/>
      <c r="W22" s="57"/>
      <c r="X22" s="57"/>
      <c r="Y22" s="57"/>
      <c r="Z22" s="57"/>
      <c r="AA22" s="57"/>
      <c r="AB22" s="153"/>
    </row>
    <row r="23" spans="1:28" ht="18.75" customHeight="1">
      <c r="A23" s="292" t="s">
        <v>42</v>
      </c>
      <c r="B23" s="282"/>
      <c r="C23" s="282"/>
      <c r="D23" s="282"/>
      <c r="E23" s="293"/>
      <c r="F23" s="302" t="s">
        <v>126</v>
      </c>
      <c r="G23" s="282"/>
      <c r="H23" s="147"/>
      <c r="I23" s="300">
        <f>IF($J$11=0," ",(VLOOKUP($J$11,'入力データ'!$A$5:$V$51,10,TRUE)))</f>
        <v>0</v>
      </c>
      <c r="J23" s="300"/>
      <c r="K23" s="300"/>
      <c r="L23" s="300"/>
      <c r="M23" s="300"/>
      <c r="N23" s="300"/>
      <c r="O23" s="147"/>
      <c r="P23" s="282" t="s">
        <v>247</v>
      </c>
      <c r="Q23" s="282"/>
      <c r="R23" s="282" t="s">
        <v>192</v>
      </c>
      <c r="S23" s="282"/>
      <c r="T23" s="147"/>
      <c r="U23" s="300">
        <f>IF($J$11=0," ",(VLOOKUP($J$11,'入力データ'!$A$5:$V$51,11,TRUE)))</f>
        <v>0</v>
      </c>
      <c r="V23" s="300"/>
      <c r="W23" s="300"/>
      <c r="X23" s="300"/>
      <c r="Y23" s="300"/>
      <c r="Z23" s="300"/>
      <c r="AA23" s="147"/>
      <c r="AB23" s="149"/>
    </row>
    <row r="24" spans="1:28" ht="18.75" customHeight="1">
      <c r="A24" s="294"/>
      <c r="B24" s="285"/>
      <c r="C24" s="285"/>
      <c r="D24" s="285"/>
      <c r="E24" s="295"/>
      <c r="F24" s="303"/>
      <c r="G24" s="285"/>
      <c r="H24" s="148"/>
      <c r="I24" s="301"/>
      <c r="J24" s="301"/>
      <c r="K24" s="301"/>
      <c r="L24" s="301"/>
      <c r="M24" s="301"/>
      <c r="N24" s="301"/>
      <c r="O24" s="148"/>
      <c r="P24" s="285"/>
      <c r="Q24" s="285"/>
      <c r="R24" s="285"/>
      <c r="S24" s="285"/>
      <c r="T24" s="148"/>
      <c r="U24" s="301"/>
      <c r="V24" s="301"/>
      <c r="W24" s="301"/>
      <c r="X24" s="301"/>
      <c r="Y24" s="301"/>
      <c r="Z24" s="301"/>
      <c r="AA24" s="148"/>
      <c r="AB24" s="150"/>
    </row>
    <row r="25" spans="1:28" ht="18.75" customHeight="1">
      <c r="A25" s="292" t="s">
        <v>99</v>
      </c>
      <c r="B25" s="282"/>
      <c r="C25" s="282"/>
      <c r="D25" s="282"/>
      <c r="E25" s="293"/>
      <c r="F25" s="151"/>
      <c r="G25" s="147"/>
      <c r="H25" s="147"/>
      <c r="I25" s="300">
        <f>IF($J$11=0," ",(VLOOKUP($J$11,'入力データ'!$A$5:$V$51,12,TRUE)))</f>
        <v>0</v>
      </c>
      <c r="J25" s="300"/>
      <c r="K25" s="300"/>
      <c r="L25" s="300"/>
      <c r="M25" s="300"/>
      <c r="N25" s="300"/>
      <c r="O25" s="300"/>
      <c r="P25" s="300"/>
      <c r="Q25" s="300"/>
      <c r="R25" s="300"/>
      <c r="S25" s="300"/>
      <c r="T25" s="57"/>
      <c r="U25" s="57"/>
      <c r="V25" s="57"/>
      <c r="W25" s="57"/>
      <c r="X25" s="57"/>
      <c r="Y25" s="57"/>
      <c r="Z25" s="57"/>
      <c r="AA25" s="57"/>
      <c r="AB25" s="153"/>
    </row>
    <row r="26" spans="1:28" ht="18.75" customHeight="1">
      <c r="A26" s="294"/>
      <c r="B26" s="285"/>
      <c r="C26" s="285"/>
      <c r="D26" s="285"/>
      <c r="E26" s="295"/>
      <c r="F26" s="152"/>
      <c r="G26" s="148"/>
      <c r="H26" s="148"/>
      <c r="I26" s="301"/>
      <c r="J26" s="301"/>
      <c r="K26" s="301"/>
      <c r="L26" s="301"/>
      <c r="M26" s="301"/>
      <c r="N26" s="301"/>
      <c r="O26" s="301"/>
      <c r="P26" s="301"/>
      <c r="Q26" s="301"/>
      <c r="R26" s="301"/>
      <c r="S26" s="301"/>
      <c r="T26" s="57"/>
      <c r="U26" s="57"/>
      <c r="V26" s="57"/>
      <c r="W26" s="57"/>
      <c r="X26" s="57"/>
      <c r="Y26" s="57"/>
      <c r="Z26" s="57"/>
      <c r="AA26" s="57"/>
      <c r="AB26" s="153"/>
    </row>
    <row r="27" spans="1:28" ht="18.75" customHeight="1">
      <c r="A27" s="292" t="s">
        <v>172</v>
      </c>
      <c r="B27" s="282"/>
      <c r="C27" s="282"/>
      <c r="D27" s="282"/>
      <c r="E27" s="293"/>
      <c r="F27" s="151"/>
      <c r="G27" s="147"/>
      <c r="H27" s="147"/>
      <c r="I27" s="300">
        <f>IF($J$11=0," ",(VLOOKUP($J$11,'入力データ'!$A$5:$V$51,13,TRUE)))</f>
        <v>0</v>
      </c>
      <c r="J27" s="300"/>
      <c r="K27" s="300"/>
      <c r="L27" s="300"/>
      <c r="M27" s="300"/>
      <c r="N27" s="300"/>
      <c r="O27" s="300"/>
      <c r="P27" s="300"/>
      <c r="Q27" s="300"/>
      <c r="R27" s="300"/>
      <c r="S27" s="300"/>
      <c r="T27" s="154"/>
      <c r="U27" s="154"/>
      <c r="V27" s="154"/>
      <c r="W27" s="154"/>
      <c r="X27" s="154"/>
      <c r="Y27" s="154"/>
      <c r="Z27" s="154"/>
      <c r="AA27" s="154"/>
      <c r="AB27" s="155"/>
    </row>
    <row r="28" spans="1:28" ht="18.75" customHeight="1">
      <c r="A28" s="294" t="s">
        <v>127</v>
      </c>
      <c r="B28" s="285"/>
      <c r="C28" s="285"/>
      <c r="D28" s="285"/>
      <c r="E28" s="295"/>
      <c r="F28" s="152"/>
      <c r="G28" s="148"/>
      <c r="H28" s="148"/>
      <c r="I28" s="301"/>
      <c r="J28" s="301"/>
      <c r="K28" s="301"/>
      <c r="L28" s="301"/>
      <c r="M28" s="301"/>
      <c r="N28" s="301"/>
      <c r="O28" s="301"/>
      <c r="P28" s="301"/>
      <c r="Q28" s="301"/>
      <c r="R28" s="301"/>
      <c r="S28" s="301"/>
      <c r="T28" s="156"/>
      <c r="U28" s="156"/>
      <c r="V28" s="156"/>
      <c r="W28" s="156"/>
      <c r="X28" s="156"/>
      <c r="Y28" s="156"/>
      <c r="Z28" s="156"/>
      <c r="AA28" s="156"/>
      <c r="AB28" s="157"/>
    </row>
    <row r="29" spans="1:28" ht="18.75" customHeight="1">
      <c r="A29" s="292" t="s">
        <v>129</v>
      </c>
      <c r="B29" s="282"/>
      <c r="C29" s="282"/>
      <c r="D29" s="282"/>
      <c r="E29" s="293"/>
      <c r="F29" s="151"/>
      <c r="G29" s="147"/>
      <c r="H29" s="147"/>
      <c r="I29" s="300">
        <f>IF($J$11=0," ",(VLOOKUP($J$11,'入力データ'!$A$5:$V$51,14,TRUE)))</f>
        <v>0</v>
      </c>
      <c r="J29" s="300"/>
      <c r="K29" s="300"/>
      <c r="L29" s="300"/>
      <c r="M29" s="300"/>
      <c r="N29" s="300"/>
      <c r="O29" s="300"/>
      <c r="P29" s="300"/>
      <c r="Q29" s="300"/>
      <c r="R29" s="300"/>
      <c r="S29" s="300"/>
      <c r="T29" s="57"/>
      <c r="U29" s="57"/>
      <c r="V29" s="57"/>
      <c r="W29" s="57"/>
      <c r="X29" s="57"/>
      <c r="Y29" s="57"/>
      <c r="Z29" s="57"/>
      <c r="AA29" s="57"/>
      <c r="AB29" s="153"/>
    </row>
    <row r="30" spans="1:28" ht="18.75" customHeight="1">
      <c r="A30" s="294"/>
      <c r="B30" s="285"/>
      <c r="C30" s="285"/>
      <c r="D30" s="285"/>
      <c r="E30" s="295"/>
      <c r="F30" s="189"/>
      <c r="G30" s="64"/>
      <c r="H30" s="64"/>
      <c r="I30" s="319"/>
      <c r="J30" s="319"/>
      <c r="K30" s="319"/>
      <c r="L30" s="319"/>
      <c r="M30" s="319"/>
      <c r="N30" s="319"/>
      <c r="O30" s="319"/>
      <c r="P30" s="319"/>
      <c r="Q30" s="319"/>
      <c r="R30" s="319"/>
      <c r="S30" s="319"/>
      <c r="T30" s="57"/>
      <c r="U30" s="57"/>
      <c r="V30" s="57"/>
      <c r="W30" s="57"/>
      <c r="X30" s="57"/>
      <c r="Y30" s="57"/>
      <c r="Z30" s="57"/>
      <c r="AA30" s="57"/>
      <c r="AB30" s="153"/>
    </row>
    <row r="31" spans="1:28" ht="18.75" customHeight="1">
      <c r="A31" s="292" t="s">
        <v>263</v>
      </c>
      <c r="B31" s="282"/>
      <c r="C31" s="282"/>
      <c r="D31" s="282"/>
      <c r="E31" s="293"/>
      <c r="F31" s="190"/>
      <c r="G31" s="154"/>
      <c r="H31" s="154"/>
      <c r="I31" s="282">
        <f>IF($J$11=0," ",(VLOOKUP($J$11,'入力データ'!$A$5:$V$51,19,TRUE)))</f>
        <v>0</v>
      </c>
      <c r="J31" s="282"/>
      <c r="K31" s="282"/>
      <c r="L31" s="282"/>
      <c r="M31" s="282"/>
      <c r="N31" s="282"/>
      <c r="O31" s="282"/>
      <c r="P31" s="282"/>
      <c r="Q31" s="154"/>
      <c r="R31" s="154"/>
      <c r="S31" s="154"/>
      <c r="T31" s="154"/>
      <c r="U31" s="154"/>
      <c r="V31" s="154"/>
      <c r="W31" s="154"/>
      <c r="X31" s="154"/>
      <c r="Y31" s="154"/>
      <c r="Z31" s="154"/>
      <c r="AA31" s="154"/>
      <c r="AB31" s="155"/>
    </row>
    <row r="32" spans="1:28" ht="18.75" customHeight="1">
      <c r="A32" s="294"/>
      <c r="B32" s="285"/>
      <c r="C32" s="285"/>
      <c r="D32" s="285"/>
      <c r="E32" s="295"/>
      <c r="F32" s="191"/>
      <c r="G32" s="156"/>
      <c r="H32" s="156"/>
      <c r="I32" s="285"/>
      <c r="J32" s="285"/>
      <c r="K32" s="285"/>
      <c r="L32" s="285"/>
      <c r="M32" s="285"/>
      <c r="N32" s="285"/>
      <c r="O32" s="285"/>
      <c r="P32" s="285"/>
      <c r="Q32" s="156"/>
      <c r="R32" s="156"/>
      <c r="S32" s="156"/>
      <c r="T32" s="156"/>
      <c r="U32" s="156"/>
      <c r="V32" s="156"/>
      <c r="W32" s="156"/>
      <c r="X32" s="156"/>
      <c r="Y32" s="156"/>
      <c r="Z32" s="156"/>
      <c r="AA32" s="156"/>
      <c r="AB32" s="157"/>
    </row>
    <row r="33" spans="1:28" ht="18.75" customHeight="1">
      <c r="A33" s="292" t="s">
        <v>130</v>
      </c>
      <c r="B33" s="282"/>
      <c r="C33" s="282"/>
      <c r="D33" s="282"/>
      <c r="E33" s="293"/>
      <c r="F33" s="302">
        <f>IF($J$11=0," ",(VLOOKUP($J$11,'入力データ'!$A$5:$V$51,20,TRUE)))</f>
        <v>0</v>
      </c>
      <c r="G33" s="282"/>
      <c r="H33" s="282"/>
      <c r="I33" s="282"/>
      <c r="J33" s="282"/>
      <c r="K33" s="293"/>
      <c r="L33" s="320" t="s">
        <v>171</v>
      </c>
      <c r="M33" s="320"/>
      <c r="N33" s="320"/>
      <c r="O33" s="320"/>
      <c r="P33" s="302" t="str">
        <f>IF(J11=0,"",IF(VLOOKUP($J$11,'入力データ'!$A$5:$V$51,21,TRUE)=0," ",VLOOKUP($J$11,'入力データ'!$A$5:$V$51,21,TRUE)))</f>
        <v> </v>
      </c>
      <c r="Q33" s="282"/>
      <c r="R33" s="282"/>
      <c r="S33" s="282"/>
      <c r="T33" s="293"/>
      <c r="U33" s="147"/>
      <c r="V33" s="147"/>
      <c r="W33" s="147"/>
      <c r="X33" s="147"/>
      <c r="Y33" s="147"/>
      <c r="Z33" s="147"/>
      <c r="AA33" s="147"/>
      <c r="AB33" s="149"/>
    </row>
    <row r="34" spans="1:28" ht="18.75" customHeight="1">
      <c r="A34" s="294"/>
      <c r="B34" s="285"/>
      <c r="C34" s="285"/>
      <c r="D34" s="285"/>
      <c r="E34" s="295"/>
      <c r="F34" s="303"/>
      <c r="G34" s="285"/>
      <c r="H34" s="285"/>
      <c r="I34" s="285"/>
      <c r="J34" s="285"/>
      <c r="K34" s="295"/>
      <c r="L34" s="321"/>
      <c r="M34" s="321"/>
      <c r="N34" s="321"/>
      <c r="O34" s="321"/>
      <c r="P34" s="303"/>
      <c r="Q34" s="285"/>
      <c r="R34" s="285"/>
      <c r="S34" s="285"/>
      <c r="T34" s="295"/>
      <c r="U34" s="148"/>
      <c r="V34" s="148"/>
      <c r="W34" s="148"/>
      <c r="X34" s="148"/>
      <c r="Y34" s="148"/>
      <c r="Z34" s="148"/>
      <c r="AA34" s="148"/>
      <c r="AB34" s="150"/>
    </row>
    <row r="35" spans="1:28" ht="18.75" customHeight="1">
      <c r="A35" s="292" t="s">
        <v>136</v>
      </c>
      <c r="B35" s="282"/>
      <c r="C35" s="282"/>
      <c r="D35" s="282"/>
      <c r="E35" s="293"/>
      <c r="F35" s="336"/>
      <c r="G35" s="326"/>
      <c r="H35" s="326"/>
      <c r="I35" s="326"/>
      <c r="J35" s="326"/>
      <c r="K35" s="326"/>
      <c r="L35" s="326"/>
      <c r="M35" s="326"/>
      <c r="N35" s="326"/>
      <c r="O35" s="326"/>
      <c r="P35" s="326"/>
      <c r="Q35" s="326"/>
      <c r="R35" s="326"/>
      <c r="S35" s="326"/>
      <c r="T35" s="326"/>
      <c r="U35" s="326"/>
      <c r="V35" s="326"/>
      <c r="W35" s="326"/>
      <c r="X35" s="326"/>
      <c r="Y35" s="326"/>
      <c r="Z35" s="326"/>
      <c r="AA35" s="326"/>
      <c r="AB35" s="337"/>
    </row>
    <row r="36" spans="1:28" ht="18.75" customHeight="1">
      <c r="A36" s="328"/>
      <c r="B36" s="318"/>
      <c r="C36" s="318"/>
      <c r="D36" s="318"/>
      <c r="E36" s="329"/>
      <c r="F36" s="338"/>
      <c r="G36" s="339"/>
      <c r="H36" s="339"/>
      <c r="I36" s="339"/>
      <c r="J36" s="339"/>
      <c r="K36" s="339"/>
      <c r="L36" s="339"/>
      <c r="M36" s="339"/>
      <c r="N36" s="339"/>
      <c r="O36" s="339"/>
      <c r="P36" s="339"/>
      <c r="Q36" s="339"/>
      <c r="R36" s="339"/>
      <c r="S36" s="339"/>
      <c r="T36" s="339"/>
      <c r="U36" s="339"/>
      <c r="V36" s="339"/>
      <c r="W36" s="339"/>
      <c r="X36" s="339"/>
      <c r="Y36" s="339"/>
      <c r="Z36" s="339"/>
      <c r="AA36" s="339"/>
      <c r="AB36" s="340"/>
    </row>
    <row r="37" spans="1:28" ht="18.75" customHeight="1">
      <c r="A37" s="328"/>
      <c r="B37" s="318"/>
      <c r="C37" s="318"/>
      <c r="D37" s="318"/>
      <c r="E37" s="329"/>
      <c r="F37" s="338"/>
      <c r="G37" s="339"/>
      <c r="H37" s="339"/>
      <c r="I37" s="339"/>
      <c r="J37" s="339"/>
      <c r="K37" s="339"/>
      <c r="L37" s="339"/>
      <c r="M37" s="339"/>
      <c r="N37" s="339"/>
      <c r="O37" s="339"/>
      <c r="P37" s="339"/>
      <c r="Q37" s="339"/>
      <c r="R37" s="339"/>
      <c r="S37" s="339"/>
      <c r="T37" s="339"/>
      <c r="U37" s="339"/>
      <c r="V37" s="339"/>
      <c r="W37" s="339"/>
      <c r="X37" s="339"/>
      <c r="Y37" s="339"/>
      <c r="Z37" s="339"/>
      <c r="AA37" s="339"/>
      <c r="AB37" s="340"/>
    </row>
    <row r="38" spans="1:28" ht="18.75" customHeight="1">
      <c r="A38" s="328"/>
      <c r="B38" s="318"/>
      <c r="C38" s="318"/>
      <c r="D38" s="318"/>
      <c r="E38" s="329"/>
      <c r="F38" s="57"/>
      <c r="G38" s="57"/>
      <c r="H38" s="57"/>
      <c r="I38" s="57"/>
      <c r="J38" s="57"/>
      <c r="K38" s="57"/>
      <c r="L38" s="57"/>
      <c r="M38" s="57"/>
      <c r="N38" s="57"/>
      <c r="O38" s="75"/>
      <c r="P38" s="75"/>
      <c r="Q38" s="192"/>
      <c r="R38" s="75"/>
      <c r="S38" s="75"/>
      <c r="T38" s="75"/>
      <c r="U38" s="75"/>
      <c r="V38" s="75"/>
      <c r="W38" s="75"/>
      <c r="X38" s="75"/>
      <c r="Y38" s="75"/>
      <c r="Z38" s="75"/>
      <c r="AA38" s="57"/>
      <c r="AB38" s="153"/>
    </row>
    <row r="39" spans="1:28" ht="18.75" customHeight="1">
      <c r="A39" s="328"/>
      <c r="B39" s="318"/>
      <c r="C39" s="318"/>
      <c r="D39" s="318"/>
      <c r="E39" s="329"/>
      <c r="F39" s="57"/>
      <c r="G39" s="57"/>
      <c r="H39" s="57"/>
      <c r="I39" s="57"/>
      <c r="J39" s="57"/>
      <c r="K39" s="57"/>
      <c r="L39" s="57"/>
      <c r="M39" s="57"/>
      <c r="N39" s="57"/>
      <c r="O39" s="75"/>
      <c r="P39" s="75"/>
      <c r="Q39" s="75"/>
      <c r="R39" s="67"/>
      <c r="S39" s="75"/>
      <c r="T39" s="75"/>
      <c r="U39" s="75"/>
      <c r="V39" s="75"/>
      <c r="W39" s="75"/>
      <c r="X39" s="75"/>
      <c r="Y39" s="75"/>
      <c r="Z39" s="75"/>
      <c r="AA39" s="57"/>
      <c r="AB39" s="153"/>
    </row>
    <row r="40" spans="1:28" ht="18.75" customHeight="1">
      <c r="A40" s="328"/>
      <c r="B40" s="318"/>
      <c r="C40" s="318"/>
      <c r="D40" s="318"/>
      <c r="E40" s="329"/>
      <c r="F40" s="57"/>
      <c r="G40" s="57"/>
      <c r="H40" s="57"/>
      <c r="I40" s="57"/>
      <c r="J40" s="57"/>
      <c r="K40" s="57"/>
      <c r="L40" s="57"/>
      <c r="M40" s="57"/>
      <c r="N40" s="67"/>
      <c r="O40" s="75"/>
      <c r="P40" s="75"/>
      <c r="Q40" s="75"/>
      <c r="R40" s="67"/>
      <c r="S40" s="75"/>
      <c r="T40" s="75"/>
      <c r="U40" s="75"/>
      <c r="V40" s="75"/>
      <c r="W40" s="75"/>
      <c r="X40" s="75"/>
      <c r="Y40" s="75"/>
      <c r="Z40" s="75"/>
      <c r="AA40" s="57"/>
      <c r="AB40" s="153"/>
    </row>
    <row r="41" spans="1:28" ht="18.75" customHeight="1" thickBot="1">
      <c r="A41" s="330"/>
      <c r="B41" s="331"/>
      <c r="C41" s="331"/>
      <c r="D41" s="331"/>
      <c r="E41" s="332"/>
      <c r="F41" s="159"/>
      <c r="G41" s="159"/>
      <c r="H41" s="159"/>
      <c r="I41" s="159"/>
      <c r="J41" s="159"/>
      <c r="K41" s="159"/>
      <c r="L41" s="159"/>
      <c r="M41" s="159"/>
      <c r="N41" s="159"/>
      <c r="O41" s="193"/>
      <c r="P41" s="193"/>
      <c r="Q41" s="193"/>
      <c r="R41" s="159"/>
      <c r="S41" s="193"/>
      <c r="T41" s="159"/>
      <c r="U41" s="193"/>
      <c r="V41" s="193"/>
      <c r="W41" s="193"/>
      <c r="X41" s="193"/>
      <c r="Y41" s="193"/>
      <c r="Z41" s="193"/>
      <c r="AA41" s="159"/>
      <c r="AB41" s="160"/>
    </row>
  </sheetData>
  <sheetProtection/>
  <mergeCells count="49">
    <mergeCell ref="I31:P32"/>
    <mergeCell ref="A33:E34"/>
    <mergeCell ref="F33:K34"/>
    <mergeCell ref="L33:O34"/>
    <mergeCell ref="P33:T34"/>
    <mergeCell ref="A27:E27"/>
    <mergeCell ref="I27:S28"/>
    <mergeCell ref="A28:E28"/>
    <mergeCell ref="A29:E30"/>
    <mergeCell ref="I29:S30"/>
    <mergeCell ref="A35:E41"/>
    <mergeCell ref="F35:AB35"/>
    <mergeCell ref="F36:AB36"/>
    <mergeCell ref="F37:AB37"/>
    <mergeCell ref="A31:E32"/>
    <mergeCell ref="U23:Z24"/>
    <mergeCell ref="A25:E26"/>
    <mergeCell ref="I25:S26"/>
    <mergeCell ref="A23:E24"/>
    <mergeCell ref="F23:G24"/>
    <mergeCell ref="I23:N24"/>
    <mergeCell ref="P23:Q24"/>
    <mergeCell ref="R23:S24"/>
    <mergeCell ref="A19:E20"/>
    <mergeCell ref="H19:T20"/>
    <mergeCell ref="A21:E21"/>
    <mergeCell ref="H21:M22"/>
    <mergeCell ref="N21:N22"/>
    <mergeCell ref="O21:T22"/>
    <mergeCell ref="A22:E22"/>
    <mergeCell ref="A15:E16"/>
    <mergeCell ref="F15:H16"/>
    <mergeCell ref="I15:Q16"/>
    <mergeCell ref="R15:T16"/>
    <mergeCell ref="A17:E18"/>
    <mergeCell ref="H17:T18"/>
    <mergeCell ref="A11:E12"/>
    <mergeCell ref="F11:I12"/>
    <mergeCell ref="J11:N12"/>
    <mergeCell ref="O11:R12"/>
    <mergeCell ref="S11:AB12"/>
    <mergeCell ref="A13:E14"/>
    <mergeCell ref="H13:AA14"/>
    <mergeCell ref="A1:AB1"/>
    <mergeCell ref="V2:X2"/>
    <mergeCell ref="Y2:Z2"/>
    <mergeCell ref="V3:AA3"/>
    <mergeCell ref="B4:H4"/>
    <mergeCell ref="C8:Z9"/>
  </mergeCells>
  <printOptions/>
  <pageMargins left="0.787" right="0.787" top="0.984" bottom="0.984" header="0.512" footer="0.512"/>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L43"/>
  <sheetViews>
    <sheetView showGridLines="0" view="pageBreakPreview" zoomScale="85" zoomScaleSheetLayoutView="85" zoomScalePageLayoutView="0" workbookViewId="0" topLeftCell="A1">
      <selection activeCell="S13" sqref="S13:AB14"/>
    </sheetView>
  </sheetViews>
  <sheetFormatPr defaultColWidth="3.00390625" defaultRowHeight="18.75" customHeight="1"/>
  <cols>
    <col min="1" max="5" width="3.25390625" style="44" customWidth="1"/>
    <col min="6" max="26" width="3.125" style="44" customWidth="1"/>
    <col min="27" max="27" width="4.125" style="44" customWidth="1"/>
    <col min="28" max="28" width="6.875" style="44" customWidth="1"/>
    <col min="29" max="16384" width="3.00390625" style="44" customWidth="1"/>
  </cols>
  <sheetData>
    <row r="1" spans="1:35" ht="18.75" customHeight="1" thickBot="1">
      <c r="A1" s="341" t="s">
        <v>208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43"/>
      <c r="AD1" s="43"/>
      <c r="AE1" s="43"/>
      <c r="AF1" s="43"/>
      <c r="AG1" s="43"/>
      <c r="AH1" s="43"/>
      <c r="AI1" s="43"/>
    </row>
    <row r="2" spans="1:34" s="54" customFormat="1" ht="18.75" customHeight="1">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9"/>
      <c r="AC2" s="43"/>
      <c r="AD2" s="43"/>
      <c r="AE2" s="43"/>
      <c r="AF2" s="43"/>
      <c r="AG2" s="43"/>
      <c r="AH2" s="43"/>
    </row>
    <row r="3" spans="1:34" ht="18.75" customHeight="1">
      <c r="A3" s="55"/>
      <c r="B3" s="43"/>
      <c r="C3" s="43"/>
      <c r="D3" s="43"/>
      <c r="E3" s="43"/>
      <c r="F3" s="43"/>
      <c r="G3" s="43"/>
      <c r="H3" s="43"/>
      <c r="I3" s="43"/>
      <c r="J3" s="43"/>
      <c r="K3" s="43"/>
      <c r="L3" s="43"/>
      <c r="M3" s="43"/>
      <c r="N3" s="43"/>
      <c r="O3" s="43"/>
      <c r="P3" s="43"/>
      <c r="Q3" s="43"/>
      <c r="R3" s="43"/>
      <c r="S3" s="43"/>
      <c r="T3" s="43"/>
      <c r="U3" s="43"/>
      <c r="V3" s="43"/>
      <c r="W3" s="43"/>
      <c r="X3" s="43"/>
      <c r="Y3" s="43"/>
      <c r="Z3" s="43"/>
      <c r="AA3" s="43"/>
      <c r="AB3" s="100"/>
      <c r="AC3" s="43"/>
      <c r="AD3" s="43"/>
      <c r="AE3" s="43"/>
      <c r="AF3" s="43"/>
      <c r="AG3" s="43"/>
      <c r="AH3" s="43"/>
    </row>
    <row r="4" spans="1:34" ht="18.75" customHeight="1">
      <c r="A4" s="55"/>
      <c r="B4" s="43"/>
      <c r="C4" s="43"/>
      <c r="D4" s="43"/>
      <c r="E4" s="43"/>
      <c r="F4" s="43"/>
      <c r="G4" s="43"/>
      <c r="H4" s="43"/>
      <c r="I4" s="43"/>
      <c r="J4" s="310" t="s">
        <v>119</v>
      </c>
      <c r="K4" s="342"/>
      <c r="L4" s="343"/>
      <c r="M4" s="344"/>
      <c r="N4" s="288"/>
      <c r="O4" s="289"/>
      <c r="P4" s="290"/>
      <c r="Q4" s="288"/>
      <c r="R4" s="289"/>
      <c r="S4" s="290"/>
      <c r="T4" s="288"/>
      <c r="U4" s="289"/>
      <c r="V4" s="289"/>
      <c r="W4" s="291" t="s">
        <v>120</v>
      </c>
      <c r="X4" s="268"/>
      <c r="Y4" s="112"/>
      <c r="Z4" s="112"/>
      <c r="AA4" s="120"/>
      <c r="AB4" s="100"/>
      <c r="AC4" s="43"/>
      <c r="AD4" s="43"/>
      <c r="AE4" s="43"/>
      <c r="AF4" s="43"/>
      <c r="AG4" s="43"/>
      <c r="AH4" s="43"/>
    </row>
    <row r="5" spans="1:34" ht="18.75" customHeight="1">
      <c r="A5" s="55"/>
      <c r="B5" s="43"/>
      <c r="C5" s="43"/>
      <c r="D5" s="43"/>
      <c r="E5" s="43"/>
      <c r="F5" s="43"/>
      <c r="G5" s="43"/>
      <c r="H5" s="43"/>
      <c r="I5" s="43"/>
      <c r="J5" s="311"/>
      <c r="K5" s="43"/>
      <c r="L5" s="43"/>
      <c r="M5" s="43"/>
      <c r="N5" s="121"/>
      <c r="O5" s="43"/>
      <c r="P5" s="122"/>
      <c r="Q5" s="121"/>
      <c r="R5" s="43"/>
      <c r="S5" s="122"/>
      <c r="T5" s="43"/>
      <c r="U5" s="43"/>
      <c r="V5" s="43"/>
      <c r="W5" s="306" t="s">
        <v>128</v>
      </c>
      <c r="X5" s="307"/>
      <c r="Y5" s="307"/>
      <c r="Z5" s="307"/>
      <c r="AA5" s="308"/>
      <c r="AB5" s="100"/>
      <c r="AC5" s="43"/>
      <c r="AD5" s="43"/>
      <c r="AE5" s="43"/>
      <c r="AF5" s="43"/>
      <c r="AG5" s="43"/>
      <c r="AH5" s="43"/>
    </row>
    <row r="6" spans="1:34" ht="18.75" customHeight="1">
      <c r="A6" s="55"/>
      <c r="B6" s="43"/>
      <c r="C6" s="43"/>
      <c r="D6" s="43"/>
      <c r="E6" s="43"/>
      <c r="F6" s="43"/>
      <c r="G6" s="43"/>
      <c r="H6" s="43"/>
      <c r="I6" s="43"/>
      <c r="J6" s="311"/>
      <c r="K6" s="43"/>
      <c r="L6" s="43"/>
      <c r="M6" s="43"/>
      <c r="N6" s="121"/>
      <c r="O6" s="43"/>
      <c r="P6" s="122"/>
      <c r="Q6" s="121"/>
      <c r="R6" s="43"/>
      <c r="S6" s="122"/>
      <c r="T6" s="43"/>
      <c r="U6" s="43"/>
      <c r="V6" s="43"/>
      <c r="W6" s="291" t="s">
        <v>121</v>
      </c>
      <c r="X6" s="268"/>
      <c r="Y6" s="112"/>
      <c r="Z6" s="112"/>
      <c r="AA6" s="120"/>
      <c r="AB6" s="100"/>
      <c r="AC6" s="43"/>
      <c r="AD6" s="43"/>
      <c r="AE6" s="43"/>
      <c r="AF6" s="43"/>
      <c r="AG6" s="43"/>
      <c r="AH6" s="43"/>
    </row>
    <row r="7" spans="1:28" ht="18.75" customHeight="1">
      <c r="A7" s="55"/>
      <c r="B7" s="43"/>
      <c r="C7" s="43"/>
      <c r="D7" s="43"/>
      <c r="E7" s="43"/>
      <c r="F7" s="43"/>
      <c r="G7" s="43"/>
      <c r="H7" s="43"/>
      <c r="I7" s="43"/>
      <c r="J7" s="312"/>
      <c r="K7" s="114"/>
      <c r="L7" s="114"/>
      <c r="M7" s="114"/>
      <c r="N7" s="123"/>
      <c r="O7" s="114"/>
      <c r="P7" s="124"/>
      <c r="Q7" s="123"/>
      <c r="R7" s="114"/>
      <c r="S7" s="124"/>
      <c r="T7" s="114"/>
      <c r="U7" s="114"/>
      <c r="V7" s="114"/>
      <c r="W7" s="306" t="s">
        <v>128</v>
      </c>
      <c r="X7" s="307"/>
      <c r="Y7" s="307"/>
      <c r="Z7" s="307"/>
      <c r="AA7" s="308"/>
      <c r="AB7" s="100"/>
    </row>
    <row r="8" spans="1:38" ht="18.75" customHeight="1">
      <c r="A8" s="55"/>
      <c r="B8" s="43"/>
      <c r="C8" s="43"/>
      <c r="D8" s="43"/>
      <c r="E8" s="43"/>
      <c r="F8" s="43"/>
      <c r="G8" s="43"/>
      <c r="H8" s="43"/>
      <c r="I8" s="43"/>
      <c r="J8" s="346" t="s">
        <v>181</v>
      </c>
      <c r="K8" s="346"/>
      <c r="L8" s="346"/>
      <c r="M8" s="346"/>
      <c r="N8" s="346"/>
      <c r="O8" s="346"/>
      <c r="P8" s="346"/>
      <c r="Q8" s="346"/>
      <c r="R8" s="346"/>
      <c r="S8" s="346"/>
      <c r="T8" s="346"/>
      <c r="U8" s="346"/>
      <c r="V8" s="346"/>
      <c r="W8" s="346"/>
      <c r="X8" s="346"/>
      <c r="Y8" s="346"/>
      <c r="Z8" s="346"/>
      <c r="AA8" s="346"/>
      <c r="AB8" s="347"/>
      <c r="AL8" s="125"/>
    </row>
    <row r="9" spans="1:28" ht="18.75" customHeight="1">
      <c r="A9" s="55"/>
      <c r="B9" s="43"/>
      <c r="C9" s="43"/>
      <c r="D9" s="43"/>
      <c r="E9" s="43"/>
      <c r="F9" s="43"/>
      <c r="G9" s="43"/>
      <c r="H9" s="43"/>
      <c r="I9" s="43"/>
      <c r="J9" s="43"/>
      <c r="K9" s="43"/>
      <c r="L9" s="43"/>
      <c r="M9" s="43"/>
      <c r="N9" s="43"/>
      <c r="O9" s="43"/>
      <c r="P9" s="43"/>
      <c r="Q9" s="43"/>
      <c r="R9" s="43"/>
      <c r="S9" s="43"/>
      <c r="T9" s="43"/>
      <c r="U9" s="43"/>
      <c r="V9" s="43"/>
      <c r="W9" s="43"/>
      <c r="X9" s="43"/>
      <c r="Y9" s="43"/>
      <c r="Z9" s="43"/>
      <c r="AA9" s="43"/>
      <c r="AB9" s="100"/>
    </row>
    <row r="10" spans="1:28" ht="18.75" customHeight="1">
      <c r="A10" s="55"/>
      <c r="B10" s="43"/>
      <c r="C10" s="309" t="s">
        <v>182</v>
      </c>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59"/>
      <c r="AB10" s="68"/>
    </row>
    <row r="11" spans="1:28" ht="18.75" customHeight="1">
      <c r="A11" s="55"/>
      <c r="B11" s="43"/>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59"/>
      <c r="AB11" s="68"/>
    </row>
    <row r="12" spans="1:28" ht="18.75" customHeight="1">
      <c r="A12" s="55"/>
      <c r="B12" s="4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126"/>
    </row>
    <row r="13" spans="1:28" ht="18.75" customHeight="1">
      <c r="A13" s="292" t="s">
        <v>210</v>
      </c>
      <c r="B13" s="282"/>
      <c r="C13" s="282"/>
      <c r="D13" s="282"/>
      <c r="E13" s="293"/>
      <c r="F13" s="277" t="s">
        <v>253</v>
      </c>
      <c r="G13" s="278"/>
      <c r="H13" s="278"/>
      <c r="I13" s="278"/>
      <c r="J13" s="273"/>
      <c r="K13" s="273"/>
      <c r="L13" s="273"/>
      <c r="M13" s="273"/>
      <c r="N13" s="274"/>
      <c r="O13" s="277" t="s">
        <v>254</v>
      </c>
      <c r="P13" s="278"/>
      <c r="Q13" s="278"/>
      <c r="R13" s="278"/>
      <c r="S13" s="281"/>
      <c r="T13" s="282"/>
      <c r="U13" s="282"/>
      <c r="V13" s="282"/>
      <c r="W13" s="282"/>
      <c r="X13" s="282"/>
      <c r="Y13" s="282"/>
      <c r="Z13" s="282"/>
      <c r="AA13" s="282"/>
      <c r="AB13" s="283"/>
    </row>
    <row r="14" spans="1:28" ht="18.75" customHeight="1">
      <c r="A14" s="294"/>
      <c r="B14" s="285"/>
      <c r="C14" s="285"/>
      <c r="D14" s="285"/>
      <c r="E14" s="295"/>
      <c r="F14" s="279"/>
      <c r="G14" s="280"/>
      <c r="H14" s="280"/>
      <c r="I14" s="280"/>
      <c r="J14" s="275"/>
      <c r="K14" s="275"/>
      <c r="L14" s="275"/>
      <c r="M14" s="275"/>
      <c r="N14" s="276"/>
      <c r="O14" s="279"/>
      <c r="P14" s="280"/>
      <c r="Q14" s="280"/>
      <c r="R14" s="280"/>
      <c r="S14" s="284"/>
      <c r="T14" s="285"/>
      <c r="U14" s="285"/>
      <c r="V14" s="285"/>
      <c r="W14" s="285"/>
      <c r="X14" s="285"/>
      <c r="Y14" s="285"/>
      <c r="Z14" s="285"/>
      <c r="AA14" s="285"/>
      <c r="AB14" s="286"/>
    </row>
    <row r="15" spans="1:28" ht="18.75" customHeight="1">
      <c r="A15" s="292" t="s">
        <v>155</v>
      </c>
      <c r="B15" s="282"/>
      <c r="C15" s="282"/>
      <c r="D15" s="282"/>
      <c r="E15" s="293"/>
      <c r="F15" s="151"/>
      <c r="G15" s="147"/>
      <c r="H15" s="326">
        <f>IF($J$13=0,"",VLOOKUP($J$13,'入力データ'!$A$5:$V$51,3,TRUE))</f>
      </c>
      <c r="I15" s="326"/>
      <c r="J15" s="326"/>
      <c r="K15" s="326"/>
      <c r="L15" s="326"/>
      <c r="M15" s="326"/>
      <c r="N15" s="326"/>
      <c r="O15" s="326"/>
      <c r="P15" s="326"/>
      <c r="Q15" s="326"/>
      <c r="R15" s="326"/>
      <c r="S15" s="326"/>
      <c r="T15" s="326"/>
      <c r="U15" s="326"/>
      <c r="V15" s="326"/>
      <c r="W15" s="326"/>
      <c r="X15" s="326"/>
      <c r="Y15" s="326"/>
      <c r="Z15" s="326"/>
      <c r="AA15" s="326"/>
      <c r="AB15" s="149"/>
    </row>
    <row r="16" spans="1:28" ht="18.75" customHeight="1">
      <c r="A16" s="294"/>
      <c r="B16" s="285"/>
      <c r="C16" s="285"/>
      <c r="D16" s="285"/>
      <c r="E16" s="295"/>
      <c r="F16" s="152"/>
      <c r="G16" s="148"/>
      <c r="H16" s="327"/>
      <c r="I16" s="327"/>
      <c r="J16" s="327"/>
      <c r="K16" s="327"/>
      <c r="L16" s="327"/>
      <c r="M16" s="327"/>
      <c r="N16" s="327"/>
      <c r="O16" s="327"/>
      <c r="P16" s="327"/>
      <c r="Q16" s="327"/>
      <c r="R16" s="327"/>
      <c r="S16" s="327"/>
      <c r="T16" s="327"/>
      <c r="U16" s="327"/>
      <c r="V16" s="327"/>
      <c r="W16" s="327"/>
      <c r="X16" s="327"/>
      <c r="Y16" s="327"/>
      <c r="Z16" s="327"/>
      <c r="AA16" s="327"/>
      <c r="AB16" s="150"/>
    </row>
    <row r="17" spans="1:28" ht="18.75" customHeight="1">
      <c r="A17" s="292" t="s">
        <v>39</v>
      </c>
      <c r="B17" s="282"/>
      <c r="C17" s="282"/>
      <c r="D17" s="282"/>
      <c r="E17" s="293"/>
      <c r="F17" s="302" t="s">
        <v>123</v>
      </c>
      <c r="G17" s="282"/>
      <c r="H17" s="282"/>
      <c r="I17" s="282">
        <f>IF($J$13=0,"",VLOOKUP($J$13,'入力データ'!$A$5:$V$51,4,TRUE))</f>
      </c>
      <c r="J17" s="282"/>
      <c r="K17" s="282"/>
      <c r="L17" s="282"/>
      <c r="M17" s="282"/>
      <c r="N17" s="282"/>
      <c r="O17" s="282"/>
      <c r="P17" s="282"/>
      <c r="Q17" s="282"/>
      <c r="R17" s="282" t="s">
        <v>41</v>
      </c>
      <c r="S17" s="282"/>
      <c r="T17" s="282"/>
      <c r="U17" s="282"/>
      <c r="V17" s="282"/>
      <c r="W17" s="282"/>
      <c r="X17" s="282"/>
      <c r="Y17" s="282"/>
      <c r="Z17" s="282"/>
      <c r="AA17" s="282"/>
      <c r="AB17" s="283"/>
    </row>
    <row r="18" spans="1:28" ht="18.75" customHeight="1">
      <c r="A18" s="294"/>
      <c r="B18" s="285"/>
      <c r="C18" s="285"/>
      <c r="D18" s="285"/>
      <c r="E18" s="295"/>
      <c r="F18" s="303"/>
      <c r="G18" s="285"/>
      <c r="H18" s="285"/>
      <c r="I18" s="285"/>
      <c r="J18" s="285"/>
      <c r="K18" s="285"/>
      <c r="L18" s="285"/>
      <c r="M18" s="285"/>
      <c r="N18" s="285"/>
      <c r="O18" s="285"/>
      <c r="P18" s="285"/>
      <c r="Q18" s="285"/>
      <c r="R18" s="285"/>
      <c r="S18" s="285"/>
      <c r="T18" s="285"/>
      <c r="U18" s="285"/>
      <c r="V18" s="285"/>
      <c r="W18" s="285"/>
      <c r="X18" s="285"/>
      <c r="Y18" s="285"/>
      <c r="Z18" s="285"/>
      <c r="AA18" s="285"/>
      <c r="AB18" s="286"/>
    </row>
    <row r="19" spans="1:28" ht="18.75" customHeight="1">
      <c r="A19" s="292" t="s">
        <v>157</v>
      </c>
      <c r="B19" s="282"/>
      <c r="C19" s="282"/>
      <c r="D19" s="282"/>
      <c r="E19" s="293"/>
      <c r="F19" s="151"/>
      <c r="G19" s="147"/>
      <c r="H19" s="296">
        <f>IF($J$13=0,"",VLOOKUP($J$13,'入力データ'!$A$5:$V$51,6,TRUE))</f>
      </c>
      <c r="I19" s="296"/>
      <c r="J19" s="296"/>
      <c r="K19" s="296"/>
      <c r="L19" s="296"/>
      <c r="M19" s="296"/>
      <c r="N19" s="296"/>
      <c r="O19" s="296"/>
      <c r="P19" s="296"/>
      <c r="Q19" s="296"/>
      <c r="R19" s="296"/>
      <c r="S19" s="296"/>
      <c r="T19" s="296"/>
      <c r="U19" s="147"/>
      <c r="V19" s="147"/>
      <c r="W19" s="147"/>
      <c r="X19" s="147"/>
      <c r="Y19" s="147"/>
      <c r="Z19" s="147"/>
      <c r="AA19" s="147"/>
      <c r="AB19" s="149"/>
    </row>
    <row r="20" spans="1:28" ht="18.75" customHeight="1">
      <c r="A20" s="294"/>
      <c r="B20" s="285"/>
      <c r="C20" s="285"/>
      <c r="D20" s="285"/>
      <c r="E20" s="295"/>
      <c r="F20" s="152"/>
      <c r="G20" s="148"/>
      <c r="H20" s="297"/>
      <c r="I20" s="297"/>
      <c r="J20" s="297"/>
      <c r="K20" s="297"/>
      <c r="L20" s="297"/>
      <c r="M20" s="297"/>
      <c r="N20" s="297"/>
      <c r="O20" s="297"/>
      <c r="P20" s="297"/>
      <c r="Q20" s="297"/>
      <c r="R20" s="297"/>
      <c r="S20" s="297"/>
      <c r="T20" s="297"/>
      <c r="U20" s="148"/>
      <c r="V20" s="148"/>
      <c r="W20" s="148"/>
      <c r="X20" s="148"/>
      <c r="Y20" s="148"/>
      <c r="Z20" s="148"/>
      <c r="AA20" s="148"/>
      <c r="AB20" s="150"/>
    </row>
    <row r="21" spans="1:28" ht="18.75" customHeight="1">
      <c r="A21" s="292" t="s">
        <v>292</v>
      </c>
      <c r="B21" s="282"/>
      <c r="C21" s="282"/>
      <c r="D21" s="282"/>
      <c r="E21" s="293"/>
      <c r="F21" s="189"/>
      <c r="G21" s="64"/>
      <c r="H21" s="282">
        <f>IF($J$13=0,"",VLOOKUP($J$13,'入力データ'!$A$5:$V$51,8,TRUE))</f>
      </c>
      <c r="I21" s="282"/>
      <c r="J21" s="282"/>
      <c r="K21" s="282"/>
      <c r="L21" s="282"/>
      <c r="M21" s="282"/>
      <c r="N21" s="282"/>
      <c r="O21" s="282"/>
      <c r="P21" s="282"/>
      <c r="Q21" s="282"/>
      <c r="R21" s="282"/>
      <c r="S21" s="282"/>
      <c r="T21" s="282"/>
      <c r="U21" s="64"/>
      <c r="V21" s="64"/>
      <c r="W21" s="64"/>
      <c r="X21" s="64"/>
      <c r="Y21" s="64"/>
      <c r="Z21" s="64"/>
      <c r="AA21" s="64"/>
      <c r="AB21" s="194"/>
    </row>
    <row r="22" spans="1:28" ht="18.75" customHeight="1">
      <c r="A22" s="294"/>
      <c r="B22" s="285"/>
      <c r="C22" s="285"/>
      <c r="D22" s="285"/>
      <c r="E22" s="295"/>
      <c r="F22" s="189"/>
      <c r="G22" s="64"/>
      <c r="H22" s="285"/>
      <c r="I22" s="285"/>
      <c r="J22" s="285"/>
      <c r="K22" s="285"/>
      <c r="L22" s="285"/>
      <c r="M22" s="285"/>
      <c r="N22" s="285"/>
      <c r="O22" s="285"/>
      <c r="P22" s="285"/>
      <c r="Q22" s="285"/>
      <c r="R22" s="285"/>
      <c r="S22" s="285"/>
      <c r="T22" s="285"/>
      <c r="U22" s="64"/>
      <c r="V22" s="64"/>
      <c r="W22" s="64"/>
      <c r="X22" s="64"/>
      <c r="Y22" s="64"/>
      <c r="Z22" s="64"/>
      <c r="AA22" s="64"/>
      <c r="AB22" s="194"/>
    </row>
    <row r="23" spans="1:28" ht="18.75" customHeight="1">
      <c r="A23" s="292" t="s">
        <v>112</v>
      </c>
      <c r="B23" s="282"/>
      <c r="C23" s="282"/>
      <c r="D23" s="282"/>
      <c r="E23" s="293"/>
      <c r="F23" s="151"/>
      <c r="G23" s="147"/>
      <c r="H23" s="298" t="s">
        <v>261</v>
      </c>
      <c r="I23" s="298"/>
      <c r="J23" s="298"/>
      <c r="K23" s="298"/>
      <c r="L23" s="298"/>
      <c r="M23" s="298"/>
      <c r="N23" s="282" t="s">
        <v>248</v>
      </c>
      <c r="O23" s="282">
        <f>IF($J$13=0,"",VLOOKUP($J$13,'入力データ'!$A$5:$V$51,17,TRUE))</f>
      </c>
      <c r="P23" s="282"/>
      <c r="Q23" s="282"/>
      <c r="R23" s="282"/>
      <c r="S23" s="282"/>
      <c r="T23" s="282"/>
      <c r="U23" s="147"/>
      <c r="V23" s="147"/>
      <c r="W23" s="147"/>
      <c r="X23" s="147"/>
      <c r="Y23" s="147"/>
      <c r="Z23" s="147"/>
      <c r="AA23" s="147"/>
      <c r="AB23" s="149"/>
    </row>
    <row r="24" spans="1:28" ht="18.75" customHeight="1">
      <c r="A24" s="294" t="s">
        <v>125</v>
      </c>
      <c r="B24" s="285"/>
      <c r="C24" s="285"/>
      <c r="D24" s="285"/>
      <c r="E24" s="295"/>
      <c r="F24" s="152"/>
      <c r="G24" s="148"/>
      <c r="H24" s="299"/>
      <c r="I24" s="299"/>
      <c r="J24" s="299"/>
      <c r="K24" s="299"/>
      <c r="L24" s="299"/>
      <c r="M24" s="299"/>
      <c r="N24" s="285"/>
      <c r="O24" s="285"/>
      <c r="P24" s="285"/>
      <c r="Q24" s="285"/>
      <c r="R24" s="285"/>
      <c r="S24" s="285"/>
      <c r="T24" s="285"/>
      <c r="U24" s="148"/>
      <c r="V24" s="148"/>
      <c r="W24" s="148"/>
      <c r="X24" s="148"/>
      <c r="Y24" s="148"/>
      <c r="Z24" s="148"/>
      <c r="AA24" s="148"/>
      <c r="AB24" s="150"/>
    </row>
    <row r="25" spans="1:28" ht="18.75" customHeight="1">
      <c r="A25" s="292" t="s">
        <v>42</v>
      </c>
      <c r="B25" s="282"/>
      <c r="C25" s="282"/>
      <c r="D25" s="282"/>
      <c r="E25" s="293"/>
      <c r="F25" s="302" t="s">
        <v>126</v>
      </c>
      <c r="G25" s="282"/>
      <c r="H25" s="147"/>
      <c r="I25" s="300">
        <f>IF($J$13=0,"",VLOOKUP($J$13,'入力データ'!$A$5:$V$51,10,TRUE))</f>
      </c>
      <c r="J25" s="300"/>
      <c r="K25" s="300"/>
      <c r="L25" s="300"/>
      <c r="M25" s="300"/>
      <c r="N25" s="300"/>
      <c r="O25" s="147"/>
      <c r="P25" s="282" t="s">
        <v>247</v>
      </c>
      <c r="Q25" s="282"/>
      <c r="R25" s="282" t="s">
        <v>192</v>
      </c>
      <c r="S25" s="282"/>
      <c r="T25" s="147"/>
      <c r="U25" s="300">
        <f>IF($J$13=0,"",VLOOKUP($J$13,'入力データ'!$A$5:$V$51,11,TRUE))</f>
      </c>
      <c r="V25" s="300"/>
      <c r="W25" s="300"/>
      <c r="X25" s="300"/>
      <c r="Y25" s="300"/>
      <c r="Z25" s="300"/>
      <c r="AA25" s="147"/>
      <c r="AB25" s="149"/>
    </row>
    <row r="26" spans="1:28" ht="18.75" customHeight="1">
      <c r="A26" s="294"/>
      <c r="B26" s="285"/>
      <c r="C26" s="285"/>
      <c r="D26" s="285"/>
      <c r="E26" s="295"/>
      <c r="F26" s="303"/>
      <c r="G26" s="285"/>
      <c r="H26" s="148"/>
      <c r="I26" s="301"/>
      <c r="J26" s="301"/>
      <c r="K26" s="301"/>
      <c r="L26" s="301"/>
      <c r="M26" s="301"/>
      <c r="N26" s="301"/>
      <c r="O26" s="148"/>
      <c r="P26" s="285"/>
      <c r="Q26" s="285"/>
      <c r="R26" s="285"/>
      <c r="S26" s="285"/>
      <c r="T26" s="148"/>
      <c r="U26" s="301"/>
      <c r="V26" s="301"/>
      <c r="W26" s="301"/>
      <c r="X26" s="301"/>
      <c r="Y26" s="301"/>
      <c r="Z26" s="301"/>
      <c r="AA26" s="148"/>
      <c r="AB26" s="150"/>
    </row>
    <row r="27" spans="1:28" ht="18.75" customHeight="1">
      <c r="A27" s="345" t="s">
        <v>255</v>
      </c>
      <c r="B27" s="282"/>
      <c r="C27" s="282"/>
      <c r="D27" s="282"/>
      <c r="E27" s="293"/>
      <c r="F27" s="151"/>
      <c r="G27" s="147"/>
      <c r="H27" s="147"/>
      <c r="I27" s="300">
        <f>IF($J$13=0,"",VLOOKUP($J$13,'入力データ'!$A$5:$V$51,12,TRUE))</f>
      </c>
      <c r="J27" s="300"/>
      <c r="K27" s="300"/>
      <c r="L27" s="300"/>
      <c r="M27" s="300"/>
      <c r="N27" s="300"/>
      <c r="O27" s="300"/>
      <c r="P27" s="300"/>
      <c r="Q27" s="300"/>
      <c r="R27" s="300"/>
      <c r="S27" s="300"/>
      <c r="T27" s="147"/>
      <c r="U27" s="147"/>
      <c r="V27" s="147"/>
      <c r="W27" s="147"/>
      <c r="X27" s="147"/>
      <c r="Y27" s="147"/>
      <c r="Z27" s="147"/>
      <c r="AA27" s="147"/>
      <c r="AB27" s="149"/>
    </row>
    <row r="28" spans="1:28" ht="18.75" customHeight="1">
      <c r="A28" s="294" t="s">
        <v>99</v>
      </c>
      <c r="B28" s="285"/>
      <c r="C28" s="285"/>
      <c r="D28" s="285"/>
      <c r="E28" s="295"/>
      <c r="F28" s="152"/>
      <c r="G28" s="148"/>
      <c r="H28" s="148"/>
      <c r="I28" s="301"/>
      <c r="J28" s="301"/>
      <c r="K28" s="301"/>
      <c r="L28" s="301"/>
      <c r="M28" s="301"/>
      <c r="N28" s="301"/>
      <c r="O28" s="301"/>
      <c r="P28" s="301"/>
      <c r="Q28" s="301"/>
      <c r="R28" s="301"/>
      <c r="S28" s="301"/>
      <c r="T28" s="148"/>
      <c r="U28" s="148"/>
      <c r="V28" s="148"/>
      <c r="W28" s="148"/>
      <c r="X28" s="148"/>
      <c r="Y28" s="148"/>
      <c r="Z28" s="148"/>
      <c r="AA28" s="148"/>
      <c r="AB28" s="150"/>
    </row>
    <row r="29" spans="1:28" ht="18.75" customHeight="1">
      <c r="A29" s="292" t="s">
        <v>256</v>
      </c>
      <c r="B29" s="282"/>
      <c r="C29" s="282"/>
      <c r="D29" s="282"/>
      <c r="E29" s="293"/>
      <c r="F29" s="151"/>
      <c r="G29" s="147"/>
      <c r="H29" s="147"/>
      <c r="I29" s="300">
        <f>IF($J$13=0,"",VLOOKUP($J$13,'入力データ'!$A$5:$V$51,13,TRUE))</f>
      </c>
      <c r="J29" s="300"/>
      <c r="K29" s="300"/>
      <c r="L29" s="300"/>
      <c r="M29" s="300"/>
      <c r="N29" s="300"/>
      <c r="O29" s="300"/>
      <c r="P29" s="300"/>
      <c r="Q29" s="300"/>
      <c r="R29" s="300"/>
      <c r="S29" s="300"/>
      <c r="T29" s="57"/>
      <c r="U29" s="57"/>
      <c r="V29" s="57"/>
      <c r="W29" s="57"/>
      <c r="X29" s="57"/>
      <c r="Y29" s="57"/>
      <c r="Z29" s="57"/>
      <c r="AA29" s="57"/>
      <c r="AB29" s="153"/>
    </row>
    <row r="30" spans="1:28" ht="18.75" customHeight="1">
      <c r="A30" s="294" t="s">
        <v>127</v>
      </c>
      <c r="B30" s="285"/>
      <c r="C30" s="285"/>
      <c r="D30" s="285"/>
      <c r="E30" s="295"/>
      <c r="F30" s="189"/>
      <c r="G30" s="64"/>
      <c r="H30" s="64"/>
      <c r="I30" s="319"/>
      <c r="J30" s="319"/>
      <c r="K30" s="319"/>
      <c r="L30" s="319"/>
      <c r="M30" s="319"/>
      <c r="N30" s="319"/>
      <c r="O30" s="319"/>
      <c r="P30" s="319"/>
      <c r="Q30" s="319"/>
      <c r="R30" s="319"/>
      <c r="S30" s="319"/>
      <c r="T30" s="57"/>
      <c r="U30" s="57"/>
      <c r="V30" s="57"/>
      <c r="W30" s="57"/>
      <c r="X30" s="57"/>
      <c r="Y30" s="57"/>
      <c r="Z30" s="57"/>
      <c r="AA30" s="57"/>
      <c r="AB30" s="153"/>
    </row>
    <row r="31" spans="1:28" ht="18.75" customHeight="1">
      <c r="A31" s="292" t="s">
        <v>129</v>
      </c>
      <c r="B31" s="282"/>
      <c r="C31" s="282"/>
      <c r="D31" s="282"/>
      <c r="E31" s="293"/>
      <c r="F31" s="151"/>
      <c r="G31" s="147"/>
      <c r="H31" s="147"/>
      <c r="I31" s="300">
        <f>IF($J$13=0,"",VLOOKUP($J$13,'入力データ'!$A$5:$V$51,14,TRUE))</f>
      </c>
      <c r="J31" s="300"/>
      <c r="K31" s="300"/>
      <c r="L31" s="300"/>
      <c r="M31" s="300"/>
      <c r="N31" s="300"/>
      <c r="O31" s="300"/>
      <c r="P31" s="300"/>
      <c r="Q31" s="300"/>
      <c r="R31" s="300"/>
      <c r="S31" s="300"/>
      <c r="T31" s="154"/>
      <c r="U31" s="154"/>
      <c r="V31" s="154"/>
      <c r="W31" s="154"/>
      <c r="X31" s="154"/>
      <c r="Y31" s="154"/>
      <c r="Z31" s="154"/>
      <c r="AA31" s="154"/>
      <c r="AB31" s="155"/>
    </row>
    <row r="32" spans="1:28" ht="18.75" customHeight="1">
      <c r="A32" s="294"/>
      <c r="B32" s="285"/>
      <c r="C32" s="285"/>
      <c r="D32" s="285"/>
      <c r="E32" s="295"/>
      <c r="F32" s="152"/>
      <c r="G32" s="148"/>
      <c r="H32" s="148"/>
      <c r="I32" s="301"/>
      <c r="J32" s="301"/>
      <c r="K32" s="301"/>
      <c r="L32" s="301"/>
      <c r="M32" s="301"/>
      <c r="N32" s="301"/>
      <c r="O32" s="301"/>
      <c r="P32" s="301"/>
      <c r="Q32" s="301"/>
      <c r="R32" s="301"/>
      <c r="S32" s="301"/>
      <c r="T32" s="156"/>
      <c r="U32" s="156"/>
      <c r="V32" s="156"/>
      <c r="W32" s="156"/>
      <c r="X32" s="156"/>
      <c r="Y32" s="156"/>
      <c r="Z32" s="156"/>
      <c r="AA32" s="156"/>
      <c r="AB32" s="157"/>
    </row>
    <row r="33" spans="1:28" ht="18.75" customHeight="1">
      <c r="A33" s="292" t="s">
        <v>130</v>
      </c>
      <c r="B33" s="282"/>
      <c r="C33" s="282"/>
      <c r="D33" s="282"/>
      <c r="E33" s="293"/>
      <c r="F33" s="302">
        <f>IF($J$13=0,"",VLOOKUP($J$13,'入力データ'!$A$5:$V$51,20,TRUE))</f>
      </c>
      <c r="G33" s="282"/>
      <c r="H33" s="282"/>
      <c r="I33" s="282"/>
      <c r="J33" s="282"/>
      <c r="K33" s="293"/>
      <c r="L33" s="320" t="s">
        <v>171</v>
      </c>
      <c r="M33" s="320"/>
      <c r="N33" s="320"/>
      <c r="O33" s="320"/>
      <c r="P33" s="302">
        <f>IF(J1=0,"",IF(VLOOKUP($J$13,'入力データ'!$A$5:$V$51,21,TRUE)=0," ",VLOOKUP($J$13,'入力データ'!$A$5:$V$51,21,TRUE)))</f>
      </c>
      <c r="Q33" s="282"/>
      <c r="R33" s="282"/>
      <c r="S33" s="282"/>
      <c r="T33" s="293"/>
      <c r="U33" s="147"/>
      <c r="V33" s="147"/>
      <c r="W33" s="147"/>
      <c r="X33" s="147"/>
      <c r="Y33" s="147"/>
      <c r="Z33" s="147"/>
      <c r="AA33" s="147"/>
      <c r="AB33" s="149"/>
    </row>
    <row r="34" spans="1:28" ht="18.75" customHeight="1">
      <c r="A34" s="294"/>
      <c r="B34" s="285"/>
      <c r="C34" s="285"/>
      <c r="D34" s="285"/>
      <c r="E34" s="295"/>
      <c r="F34" s="303"/>
      <c r="G34" s="285"/>
      <c r="H34" s="285"/>
      <c r="I34" s="285"/>
      <c r="J34" s="285"/>
      <c r="K34" s="295"/>
      <c r="L34" s="321"/>
      <c r="M34" s="321"/>
      <c r="N34" s="321"/>
      <c r="O34" s="321"/>
      <c r="P34" s="303"/>
      <c r="Q34" s="285"/>
      <c r="R34" s="285"/>
      <c r="S34" s="285"/>
      <c r="T34" s="295"/>
      <c r="U34" s="148"/>
      <c r="V34" s="148"/>
      <c r="W34" s="148"/>
      <c r="X34" s="148"/>
      <c r="Y34" s="148"/>
      <c r="Z34" s="148"/>
      <c r="AA34" s="148"/>
      <c r="AB34" s="150"/>
    </row>
    <row r="35" spans="1:28" ht="18.75" customHeight="1">
      <c r="A35" s="171"/>
      <c r="B35" s="78"/>
      <c r="C35" s="78"/>
      <c r="D35" s="78"/>
      <c r="E35" s="78"/>
      <c r="F35" s="62"/>
      <c r="G35" s="62"/>
      <c r="H35" s="62"/>
      <c r="I35" s="62"/>
      <c r="J35" s="62"/>
      <c r="K35" s="62"/>
      <c r="L35" s="78"/>
      <c r="M35" s="78"/>
      <c r="N35" s="78"/>
      <c r="O35" s="78"/>
      <c r="P35" s="78"/>
      <c r="Q35" s="78"/>
      <c r="R35" s="78"/>
      <c r="S35" s="78"/>
      <c r="T35" s="78"/>
      <c r="U35" s="64"/>
      <c r="V35" s="64"/>
      <c r="W35" s="64"/>
      <c r="X35" s="64"/>
      <c r="Y35" s="64"/>
      <c r="Z35" s="64"/>
      <c r="AA35" s="64"/>
      <c r="AB35" s="194"/>
    </row>
    <row r="36" spans="1:28" ht="18.75" customHeight="1">
      <c r="A36" s="165"/>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153"/>
    </row>
    <row r="37" spans="1:28" ht="18.75" customHeight="1">
      <c r="A37" s="165"/>
      <c r="B37" s="57" t="s">
        <v>131</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153"/>
    </row>
    <row r="38" spans="1:28" ht="18.75" customHeight="1">
      <c r="A38" s="165"/>
      <c r="B38" s="57"/>
      <c r="C38" s="57"/>
      <c r="D38" s="57"/>
      <c r="E38" s="64"/>
      <c r="F38" s="64"/>
      <c r="G38" s="323">
        <f>IF($J$13=0,"",VLOOKUP($J$13,'入力データ'!$A$5:$V$51,15,TRUE))</f>
      </c>
      <c r="H38" s="323"/>
      <c r="I38" s="323"/>
      <c r="J38" s="323"/>
      <c r="K38" s="323"/>
      <c r="L38" s="323"/>
      <c r="M38" s="64"/>
      <c r="N38" s="64"/>
      <c r="O38" s="57"/>
      <c r="P38" s="57"/>
      <c r="Q38" s="57"/>
      <c r="R38" s="57"/>
      <c r="S38" s="57"/>
      <c r="T38" s="57"/>
      <c r="U38" s="57"/>
      <c r="V38" s="57"/>
      <c r="W38" s="57"/>
      <c r="X38" s="57"/>
      <c r="Y38" s="57"/>
      <c r="Z38" s="57"/>
      <c r="AA38" s="57"/>
      <c r="AB38" s="153"/>
    </row>
    <row r="39" spans="1:28" ht="18.75" customHeight="1">
      <c r="A39" s="165"/>
      <c r="B39" s="57"/>
      <c r="C39" s="57"/>
      <c r="D39" s="57"/>
      <c r="E39" s="64"/>
      <c r="F39" s="64"/>
      <c r="G39" s="174"/>
      <c r="H39" s="174"/>
      <c r="I39" s="174"/>
      <c r="J39" s="174"/>
      <c r="K39" s="174"/>
      <c r="L39" s="174"/>
      <c r="M39" s="64"/>
      <c r="N39" s="64"/>
      <c r="O39" s="57"/>
      <c r="P39" s="57"/>
      <c r="Q39" s="57"/>
      <c r="R39" s="57"/>
      <c r="S39" s="57"/>
      <c r="T39" s="57"/>
      <c r="U39" s="57"/>
      <c r="V39" s="57"/>
      <c r="W39" s="57"/>
      <c r="X39" s="57"/>
      <c r="Y39" s="57"/>
      <c r="Z39" s="57"/>
      <c r="AA39" s="57"/>
      <c r="AB39" s="153"/>
    </row>
    <row r="40" spans="1:28" ht="18.75" customHeight="1">
      <c r="A40" s="165"/>
      <c r="B40" s="57"/>
      <c r="C40" s="57"/>
      <c r="D40" s="57"/>
      <c r="E40" s="64"/>
      <c r="F40" s="64"/>
      <c r="G40" s="78"/>
      <c r="H40" s="78"/>
      <c r="I40" s="78"/>
      <c r="J40" s="78"/>
      <c r="K40" s="78"/>
      <c r="L40" s="78"/>
      <c r="M40" s="64"/>
      <c r="N40" s="64"/>
      <c r="O40" s="57"/>
      <c r="P40" s="57"/>
      <c r="Q40" s="57"/>
      <c r="R40" s="57"/>
      <c r="S40" s="57"/>
      <c r="T40" s="57"/>
      <c r="U40" s="57"/>
      <c r="V40" s="57"/>
      <c r="W40" s="57"/>
      <c r="X40" s="57"/>
      <c r="Y40" s="57"/>
      <c r="Z40" s="57"/>
      <c r="AA40" s="57"/>
      <c r="AB40" s="153"/>
    </row>
    <row r="41" spans="1:28" ht="18.75" customHeight="1">
      <c r="A41" s="165"/>
      <c r="B41" s="64"/>
      <c r="C41" s="64"/>
      <c r="D41" s="64"/>
      <c r="E41" s="64"/>
      <c r="F41" s="64"/>
      <c r="G41" s="64"/>
      <c r="H41" s="57"/>
      <c r="I41" s="57"/>
      <c r="J41" s="57"/>
      <c r="K41" s="57"/>
      <c r="L41" s="57"/>
      <c r="M41" s="57"/>
      <c r="N41" s="57"/>
      <c r="O41" s="57"/>
      <c r="P41" s="57"/>
      <c r="Q41" s="57"/>
      <c r="R41" s="57"/>
      <c r="S41" s="57"/>
      <c r="T41" s="57"/>
      <c r="U41" s="57"/>
      <c r="V41" s="57"/>
      <c r="W41" s="57"/>
      <c r="X41" s="57"/>
      <c r="Y41" s="57"/>
      <c r="Z41" s="57"/>
      <c r="AA41" s="57"/>
      <c r="AB41" s="153"/>
    </row>
    <row r="42" spans="1:28" ht="18.75" customHeight="1">
      <c r="A42" s="165"/>
      <c r="B42" s="57"/>
      <c r="C42" s="57"/>
      <c r="D42" s="57"/>
      <c r="E42" s="57"/>
      <c r="F42" s="57"/>
      <c r="G42" s="57"/>
      <c r="H42" s="57"/>
      <c r="I42" s="57"/>
      <c r="J42" s="57"/>
      <c r="K42" s="57"/>
      <c r="L42" s="57"/>
      <c r="M42" s="57"/>
      <c r="N42" s="67"/>
      <c r="O42" s="57"/>
      <c r="P42" s="57" t="s">
        <v>132</v>
      </c>
      <c r="Q42" s="64"/>
      <c r="R42" s="64"/>
      <c r="S42" s="318">
        <f>IF(J13=0,"",VLOOKUP($J$13,'入力データ'!$A$5:$V$51,19,TRUE))</f>
      </c>
      <c r="T42" s="318"/>
      <c r="U42" s="318"/>
      <c r="V42" s="318"/>
      <c r="W42" s="318"/>
      <c r="X42" s="318"/>
      <c r="Y42" s="226"/>
      <c r="Z42" s="57"/>
      <c r="AA42" s="57"/>
      <c r="AB42" s="153"/>
    </row>
    <row r="43" spans="1:28" ht="18.75" customHeight="1" thickBot="1">
      <c r="A43" s="19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60"/>
    </row>
  </sheetData>
  <sheetProtection/>
  <mergeCells count="53">
    <mergeCell ref="A21:E22"/>
    <mergeCell ref="A23:E23"/>
    <mergeCell ref="A24:E24"/>
    <mergeCell ref="J13:N14"/>
    <mergeCell ref="O13:R14"/>
    <mergeCell ref="S13:AB14"/>
    <mergeCell ref="F17:H18"/>
    <mergeCell ref="J8:AB8"/>
    <mergeCell ref="A28:E28"/>
    <mergeCell ref="H21:T22"/>
    <mergeCell ref="H23:M24"/>
    <mergeCell ref="N23:N24"/>
    <mergeCell ref="O23:T24"/>
    <mergeCell ref="I27:S28"/>
    <mergeCell ref="U25:Z26"/>
    <mergeCell ref="F25:G26"/>
    <mergeCell ref="I25:N26"/>
    <mergeCell ref="S42:X42"/>
    <mergeCell ref="A33:E34"/>
    <mergeCell ref="F33:K34"/>
    <mergeCell ref="G38:L38"/>
    <mergeCell ref="L33:O34"/>
    <mergeCell ref="P33:T34"/>
    <mergeCell ref="A31:E32"/>
    <mergeCell ref="P25:Q26"/>
    <mergeCell ref="I31:S32"/>
    <mergeCell ref="A19:E20"/>
    <mergeCell ref="H19:T20"/>
    <mergeCell ref="A29:E29"/>
    <mergeCell ref="I29:S30"/>
    <mergeCell ref="A30:E30"/>
    <mergeCell ref="R25:S26"/>
    <mergeCell ref="A25:E26"/>
    <mergeCell ref="A27:E27"/>
    <mergeCell ref="U17:AB18"/>
    <mergeCell ref="C10:Z11"/>
    <mergeCell ref="A13:E14"/>
    <mergeCell ref="A15:E16"/>
    <mergeCell ref="H15:AA16"/>
    <mergeCell ref="F13:I14"/>
    <mergeCell ref="I17:Q18"/>
    <mergeCell ref="R17:T18"/>
    <mergeCell ref="A17:E18"/>
    <mergeCell ref="A1:AB1"/>
    <mergeCell ref="J4:J7"/>
    <mergeCell ref="K4:M4"/>
    <mergeCell ref="N4:P4"/>
    <mergeCell ref="Q4:S4"/>
    <mergeCell ref="T4:V4"/>
    <mergeCell ref="W4:X4"/>
    <mergeCell ref="W5:AA5"/>
    <mergeCell ref="W6:X6"/>
    <mergeCell ref="W7:AA7"/>
  </mergeCells>
  <printOptions/>
  <pageMargins left="0.787" right="0.71" top="0.984" bottom="0.984" header="0.512" footer="0.512"/>
  <pageSetup horizontalDpi="600" verticalDpi="600" orientation="portrait" paperSize="9" scale="93" r:id="rId3"/>
  <legacyDrawing r:id="rId2"/>
</worksheet>
</file>

<file path=xl/worksheets/sheet9.xml><?xml version="1.0" encoding="utf-8"?>
<worksheet xmlns="http://schemas.openxmlformats.org/spreadsheetml/2006/main" xmlns:r="http://schemas.openxmlformats.org/officeDocument/2006/relationships">
  <sheetPr>
    <tabColor indexed="44"/>
  </sheetPr>
  <dimension ref="A1:AI43"/>
  <sheetViews>
    <sheetView showGridLines="0" view="pageBreakPreview" zoomScale="85" zoomScaleSheetLayoutView="85" zoomScalePageLayoutView="0" workbookViewId="0" topLeftCell="A1">
      <selection activeCell="BL29" sqref="BL29"/>
    </sheetView>
  </sheetViews>
  <sheetFormatPr defaultColWidth="3.00390625" defaultRowHeight="18.75" customHeight="1"/>
  <cols>
    <col min="1" max="5" width="3.375" style="44" customWidth="1"/>
    <col min="6" max="28" width="3.125" style="44" customWidth="1"/>
    <col min="29" max="16384" width="3.00390625" style="44" customWidth="1"/>
  </cols>
  <sheetData>
    <row r="1" spans="1:35" ht="18.75" customHeight="1" thickBot="1">
      <c r="A1" s="322" t="s">
        <v>179</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43"/>
      <c r="AD1" s="43"/>
      <c r="AE1" s="43"/>
      <c r="AF1" s="43"/>
      <c r="AG1" s="43"/>
      <c r="AH1" s="43"/>
      <c r="AI1" s="43"/>
    </row>
    <row r="2" spans="1:34" s="54" customFormat="1" ht="18.75" customHeight="1">
      <c r="A2" s="161"/>
      <c r="B2" s="162"/>
      <c r="C2" s="162"/>
      <c r="D2" s="162"/>
      <c r="E2" s="162"/>
      <c r="F2" s="162"/>
      <c r="G2" s="162"/>
      <c r="H2" s="162"/>
      <c r="I2" s="162"/>
      <c r="J2" s="162"/>
      <c r="K2" s="162"/>
      <c r="L2" s="162"/>
      <c r="M2" s="162"/>
      <c r="N2" s="162"/>
      <c r="O2" s="162"/>
      <c r="P2" s="162"/>
      <c r="Q2" s="162"/>
      <c r="R2" s="163"/>
      <c r="S2" s="163"/>
      <c r="T2" s="163"/>
      <c r="U2" s="163"/>
      <c r="V2" s="318" t="s">
        <v>122</v>
      </c>
      <c r="W2" s="318"/>
      <c r="X2" s="318"/>
      <c r="Y2" s="318"/>
      <c r="Z2" s="318"/>
      <c r="AA2" s="318"/>
      <c r="AB2" s="164"/>
      <c r="AC2" s="43"/>
      <c r="AD2" s="43"/>
      <c r="AE2" s="43"/>
      <c r="AF2" s="43"/>
      <c r="AG2" s="43"/>
      <c r="AH2" s="43"/>
    </row>
    <row r="3" spans="1:34" ht="18.75" customHeight="1">
      <c r="A3" s="165"/>
      <c r="B3" s="57"/>
      <c r="C3" s="57"/>
      <c r="D3" s="57"/>
      <c r="E3" s="57"/>
      <c r="F3" s="57"/>
      <c r="G3" s="57"/>
      <c r="H3" s="57"/>
      <c r="I3" s="57"/>
      <c r="J3" s="57"/>
      <c r="K3" s="57"/>
      <c r="L3" s="57"/>
      <c r="M3" s="57"/>
      <c r="N3" s="57"/>
      <c r="O3" s="57"/>
      <c r="P3" s="57"/>
      <c r="Q3" s="57"/>
      <c r="R3" s="64"/>
      <c r="S3" s="64"/>
      <c r="T3" s="64"/>
      <c r="U3" s="64"/>
      <c r="V3" s="323">
        <f>IF($J$11=0,"",VLOOKUP($J$11,'入力データ'!$A$5:$V$51,16,TRUE))</f>
        <v>0</v>
      </c>
      <c r="W3" s="323"/>
      <c r="X3" s="323"/>
      <c r="Y3" s="323"/>
      <c r="Z3" s="323"/>
      <c r="AA3" s="323"/>
      <c r="AB3" s="153"/>
      <c r="AC3" s="43"/>
      <c r="AD3" s="43"/>
      <c r="AE3" s="43"/>
      <c r="AF3" s="43"/>
      <c r="AG3" s="43"/>
      <c r="AH3" s="43"/>
    </row>
    <row r="4" spans="1:34" ht="18.75" customHeight="1">
      <c r="A4" s="165"/>
      <c r="B4" s="318" t="s">
        <v>140</v>
      </c>
      <c r="C4" s="318"/>
      <c r="D4" s="318"/>
      <c r="E4" s="318"/>
      <c r="F4" s="318"/>
      <c r="G4" s="318"/>
      <c r="H4" s="318"/>
      <c r="I4" s="57"/>
      <c r="J4" s="166" t="s">
        <v>116</v>
      </c>
      <c r="K4" s="64"/>
      <c r="L4" s="64"/>
      <c r="M4" s="64"/>
      <c r="N4" s="64"/>
      <c r="O4" s="64"/>
      <c r="P4" s="64"/>
      <c r="Q4" s="64"/>
      <c r="R4" s="64"/>
      <c r="S4" s="64"/>
      <c r="T4" s="64"/>
      <c r="U4" s="64"/>
      <c r="V4" s="64"/>
      <c r="W4" s="64"/>
      <c r="X4" s="64"/>
      <c r="Y4" s="57"/>
      <c r="Z4" s="57"/>
      <c r="AA4" s="57"/>
      <c r="AB4" s="153"/>
      <c r="AC4" s="43"/>
      <c r="AD4" s="43"/>
      <c r="AE4" s="43"/>
      <c r="AF4" s="43"/>
      <c r="AG4" s="43"/>
      <c r="AH4" s="43"/>
    </row>
    <row r="5" spans="1:34" ht="18.75" customHeight="1">
      <c r="A5" s="165"/>
      <c r="B5" s="57"/>
      <c r="C5" s="57"/>
      <c r="D5" s="57"/>
      <c r="E5" s="57"/>
      <c r="F5" s="57"/>
      <c r="G5" s="57"/>
      <c r="H5" s="57"/>
      <c r="I5" s="57"/>
      <c r="J5" s="166"/>
      <c r="K5" s="57"/>
      <c r="L5" s="57"/>
      <c r="M5" s="57"/>
      <c r="N5" s="57"/>
      <c r="O5" s="57"/>
      <c r="P5" s="57"/>
      <c r="Q5" s="57"/>
      <c r="R5" s="57"/>
      <c r="S5" s="57"/>
      <c r="T5" s="57"/>
      <c r="U5" s="57"/>
      <c r="V5" s="57"/>
      <c r="W5" s="64"/>
      <c r="X5" s="64"/>
      <c r="Y5" s="64"/>
      <c r="Z5" s="64"/>
      <c r="AA5" s="64"/>
      <c r="AB5" s="153"/>
      <c r="AC5" s="43"/>
      <c r="AD5" s="43"/>
      <c r="AE5" s="43"/>
      <c r="AF5" s="43"/>
      <c r="AG5" s="43"/>
      <c r="AH5" s="43"/>
    </row>
    <row r="6" spans="1:34" ht="18.75" customHeight="1">
      <c r="A6" s="165"/>
      <c r="B6" s="57"/>
      <c r="C6" s="57"/>
      <c r="D6" s="57"/>
      <c r="E6" s="57"/>
      <c r="F6" s="57"/>
      <c r="G6" s="57"/>
      <c r="H6" s="57"/>
      <c r="I6" s="57"/>
      <c r="J6" s="166"/>
      <c r="K6" s="57"/>
      <c r="L6" s="57"/>
      <c r="M6" s="57"/>
      <c r="N6" s="57"/>
      <c r="O6" s="57"/>
      <c r="P6" s="57"/>
      <c r="Q6" s="57"/>
      <c r="R6" s="64"/>
      <c r="S6" s="64"/>
      <c r="T6" s="64"/>
      <c r="U6" s="318" t="s">
        <v>184</v>
      </c>
      <c r="V6" s="318"/>
      <c r="W6" s="318"/>
      <c r="X6" s="318"/>
      <c r="Y6" s="318"/>
      <c r="Z6" s="318"/>
      <c r="AA6" s="57"/>
      <c r="AB6" s="153"/>
      <c r="AC6" s="43"/>
      <c r="AD6" s="43"/>
      <c r="AE6" s="43"/>
      <c r="AF6" s="43"/>
      <c r="AG6" s="43"/>
      <c r="AH6" s="43"/>
    </row>
    <row r="7" spans="1:28" ht="18.75" customHeight="1">
      <c r="A7" s="165"/>
      <c r="B7" s="57"/>
      <c r="C7" s="57"/>
      <c r="D7" s="57"/>
      <c r="E7" s="57"/>
      <c r="F7" s="57"/>
      <c r="G7" s="57"/>
      <c r="H7" s="57"/>
      <c r="I7" s="57"/>
      <c r="J7" s="166"/>
      <c r="K7" s="57"/>
      <c r="L7" s="57"/>
      <c r="M7" s="57"/>
      <c r="N7" s="57"/>
      <c r="O7" s="57"/>
      <c r="P7" s="57"/>
      <c r="Q7" s="57"/>
      <c r="R7" s="57"/>
      <c r="S7" s="57"/>
      <c r="T7" s="57"/>
      <c r="U7" s="57"/>
      <c r="V7" s="57"/>
      <c r="W7" s="64"/>
      <c r="X7" s="64"/>
      <c r="Y7" s="64"/>
      <c r="Z7" s="64"/>
      <c r="AA7" s="64"/>
      <c r="AB7" s="153"/>
    </row>
    <row r="8" spans="1:28" ht="18.75" customHeight="1">
      <c r="A8" s="165"/>
      <c r="B8" s="57"/>
      <c r="C8" s="309" t="s">
        <v>183</v>
      </c>
      <c r="D8" s="309"/>
      <c r="E8" s="309"/>
      <c r="F8" s="309"/>
      <c r="G8" s="309"/>
      <c r="H8" s="309"/>
      <c r="I8" s="309"/>
      <c r="J8" s="309"/>
      <c r="K8" s="309"/>
      <c r="L8" s="309"/>
      <c r="M8" s="309"/>
      <c r="N8" s="309"/>
      <c r="O8" s="309"/>
      <c r="P8" s="309"/>
      <c r="Q8" s="309"/>
      <c r="R8" s="309"/>
      <c r="S8" s="309"/>
      <c r="T8" s="309"/>
      <c r="U8" s="309"/>
      <c r="V8" s="309"/>
      <c r="W8" s="309"/>
      <c r="X8" s="309"/>
      <c r="Y8" s="309"/>
      <c r="Z8" s="309"/>
      <c r="AA8" s="58"/>
      <c r="AB8" s="168"/>
    </row>
    <row r="9" spans="1:28" ht="18.75" customHeight="1">
      <c r="A9" s="165"/>
      <c r="B9" s="57"/>
      <c r="C9" s="309"/>
      <c r="D9" s="309"/>
      <c r="E9" s="309"/>
      <c r="F9" s="309"/>
      <c r="G9" s="309"/>
      <c r="H9" s="309"/>
      <c r="I9" s="309"/>
      <c r="J9" s="309"/>
      <c r="K9" s="309"/>
      <c r="L9" s="309"/>
      <c r="M9" s="309"/>
      <c r="N9" s="309"/>
      <c r="O9" s="309"/>
      <c r="P9" s="309"/>
      <c r="Q9" s="309"/>
      <c r="R9" s="309"/>
      <c r="S9" s="309"/>
      <c r="T9" s="309"/>
      <c r="U9" s="309"/>
      <c r="V9" s="309"/>
      <c r="W9" s="309"/>
      <c r="X9" s="309"/>
      <c r="Y9" s="309"/>
      <c r="Z9" s="309"/>
      <c r="AA9" s="58"/>
      <c r="AB9" s="168"/>
    </row>
    <row r="10" spans="1:28" ht="18.75" customHeight="1">
      <c r="A10" s="165"/>
      <c r="B10" s="57" t="s">
        <v>185</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70"/>
    </row>
    <row r="11" spans="1:28" ht="18.75" customHeight="1">
      <c r="A11" s="292" t="s">
        <v>210</v>
      </c>
      <c r="B11" s="282"/>
      <c r="C11" s="282"/>
      <c r="D11" s="282"/>
      <c r="E11" s="293"/>
      <c r="F11" s="277" t="s">
        <v>253</v>
      </c>
      <c r="G11" s="278"/>
      <c r="H11" s="278"/>
      <c r="I11" s="278"/>
      <c r="J11" s="273">
        <v>1</v>
      </c>
      <c r="K11" s="273"/>
      <c r="L11" s="273"/>
      <c r="M11" s="273"/>
      <c r="N11" s="274"/>
      <c r="O11" s="277" t="s">
        <v>254</v>
      </c>
      <c r="P11" s="278"/>
      <c r="Q11" s="278"/>
      <c r="R11" s="278"/>
      <c r="S11" s="281">
        <f>IF($J$11=0,"",VLOOKUP($J$11,'入力データ'!$A$5:$V$51,2,TRUE))</f>
        <v>0</v>
      </c>
      <c r="T11" s="282"/>
      <c r="U11" s="282"/>
      <c r="V11" s="282"/>
      <c r="W11" s="282"/>
      <c r="X11" s="282"/>
      <c r="Y11" s="282"/>
      <c r="Z11" s="282"/>
      <c r="AA11" s="282"/>
      <c r="AB11" s="283"/>
    </row>
    <row r="12" spans="1:28" ht="18.75" customHeight="1">
      <c r="A12" s="294"/>
      <c r="B12" s="285"/>
      <c r="C12" s="285"/>
      <c r="D12" s="285"/>
      <c r="E12" s="295"/>
      <c r="F12" s="279"/>
      <c r="G12" s="280"/>
      <c r="H12" s="280"/>
      <c r="I12" s="280"/>
      <c r="J12" s="275"/>
      <c r="K12" s="275"/>
      <c r="L12" s="275"/>
      <c r="M12" s="275"/>
      <c r="N12" s="276"/>
      <c r="O12" s="279"/>
      <c r="P12" s="280"/>
      <c r="Q12" s="280"/>
      <c r="R12" s="280"/>
      <c r="S12" s="284"/>
      <c r="T12" s="285"/>
      <c r="U12" s="285"/>
      <c r="V12" s="285"/>
      <c r="W12" s="285"/>
      <c r="X12" s="285"/>
      <c r="Y12" s="285"/>
      <c r="Z12" s="285"/>
      <c r="AA12" s="285"/>
      <c r="AB12" s="286"/>
    </row>
    <row r="13" spans="1:28" ht="18.75" customHeight="1">
      <c r="A13" s="292" t="s">
        <v>155</v>
      </c>
      <c r="B13" s="282"/>
      <c r="C13" s="282"/>
      <c r="D13" s="282"/>
      <c r="E13" s="293"/>
      <c r="F13" s="151"/>
      <c r="G13" s="147"/>
      <c r="H13" s="326">
        <f>IF($J$11=0,"",VLOOKUP($J$11,'入力データ'!$A$5:$V$51,3,TRUE))</f>
        <v>0</v>
      </c>
      <c r="I13" s="326"/>
      <c r="J13" s="326"/>
      <c r="K13" s="326"/>
      <c r="L13" s="326"/>
      <c r="M13" s="326"/>
      <c r="N13" s="326"/>
      <c r="O13" s="326"/>
      <c r="P13" s="326"/>
      <c r="Q13" s="326"/>
      <c r="R13" s="326"/>
      <c r="S13" s="326"/>
      <c r="T13" s="326"/>
      <c r="U13" s="326"/>
      <c r="V13" s="326"/>
      <c r="W13" s="326"/>
      <c r="X13" s="326"/>
      <c r="Y13" s="326"/>
      <c r="Z13" s="326"/>
      <c r="AA13" s="326"/>
      <c r="AB13" s="149"/>
    </row>
    <row r="14" spans="1:28" ht="18.75" customHeight="1">
      <c r="A14" s="294"/>
      <c r="B14" s="285"/>
      <c r="C14" s="285"/>
      <c r="D14" s="285"/>
      <c r="E14" s="295"/>
      <c r="F14" s="152"/>
      <c r="G14" s="148"/>
      <c r="H14" s="327"/>
      <c r="I14" s="327"/>
      <c r="J14" s="327"/>
      <c r="K14" s="327"/>
      <c r="L14" s="327"/>
      <c r="M14" s="327"/>
      <c r="N14" s="327"/>
      <c r="O14" s="327"/>
      <c r="P14" s="327"/>
      <c r="Q14" s="327"/>
      <c r="R14" s="327"/>
      <c r="S14" s="327"/>
      <c r="T14" s="327"/>
      <c r="U14" s="327"/>
      <c r="V14" s="327"/>
      <c r="W14" s="327"/>
      <c r="X14" s="327"/>
      <c r="Y14" s="327"/>
      <c r="Z14" s="327"/>
      <c r="AA14" s="327"/>
      <c r="AB14" s="150"/>
    </row>
    <row r="15" spans="1:28" ht="18.75" customHeight="1">
      <c r="A15" s="292" t="s">
        <v>39</v>
      </c>
      <c r="B15" s="282"/>
      <c r="C15" s="282"/>
      <c r="D15" s="282"/>
      <c r="E15" s="293"/>
      <c r="F15" s="302" t="s">
        <v>123</v>
      </c>
      <c r="G15" s="282"/>
      <c r="H15" s="282"/>
      <c r="I15" s="282">
        <f>IF($J$11=0,"",VLOOKUP($J$11,'入力データ'!$A$5:$V$51,4,TRUE))</f>
        <v>0</v>
      </c>
      <c r="J15" s="282"/>
      <c r="K15" s="282"/>
      <c r="L15" s="282"/>
      <c r="M15" s="282"/>
      <c r="N15" s="282"/>
      <c r="O15" s="282"/>
      <c r="P15" s="282"/>
      <c r="Q15" s="282"/>
      <c r="R15" s="282" t="s">
        <v>41</v>
      </c>
      <c r="S15" s="282"/>
      <c r="T15" s="282"/>
      <c r="U15" s="147"/>
      <c r="V15" s="147"/>
      <c r="W15" s="147"/>
      <c r="X15" s="147"/>
      <c r="Y15" s="147"/>
      <c r="Z15" s="147"/>
      <c r="AA15" s="147"/>
      <c r="AB15" s="149"/>
    </row>
    <row r="16" spans="1:28" ht="18.75" customHeight="1">
      <c r="A16" s="294"/>
      <c r="B16" s="285"/>
      <c r="C16" s="285"/>
      <c r="D16" s="285"/>
      <c r="E16" s="295"/>
      <c r="F16" s="303"/>
      <c r="G16" s="285"/>
      <c r="H16" s="285"/>
      <c r="I16" s="285"/>
      <c r="J16" s="285"/>
      <c r="K16" s="285"/>
      <c r="L16" s="285"/>
      <c r="M16" s="285"/>
      <c r="N16" s="285"/>
      <c r="O16" s="285"/>
      <c r="P16" s="285"/>
      <c r="Q16" s="285"/>
      <c r="R16" s="285"/>
      <c r="S16" s="285"/>
      <c r="T16" s="285"/>
      <c r="U16" s="148"/>
      <c r="V16" s="148"/>
      <c r="W16" s="148"/>
      <c r="X16" s="148"/>
      <c r="Y16" s="148"/>
      <c r="Z16" s="148"/>
      <c r="AA16" s="148"/>
      <c r="AB16" s="150"/>
    </row>
    <row r="17" spans="1:28" ht="18.75" customHeight="1">
      <c r="A17" s="292" t="s">
        <v>157</v>
      </c>
      <c r="B17" s="282"/>
      <c r="C17" s="282"/>
      <c r="D17" s="282"/>
      <c r="E17" s="293"/>
      <c r="F17" s="151"/>
      <c r="G17" s="147"/>
      <c r="H17" s="296">
        <f>IF($J$11=0,"",VLOOKUP($J$11,'入力データ'!$A$5:$V$51,6,TRUE))</f>
        <v>0</v>
      </c>
      <c r="I17" s="296"/>
      <c r="J17" s="296"/>
      <c r="K17" s="296"/>
      <c r="L17" s="296"/>
      <c r="M17" s="296"/>
      <c r="N17" s="296"/>
      <c r="O17" s="296"/>
      <c r="P17" s="296"/>
      <c r="Q17" s="296"/>
      <c r="R17" s="296"/>
      <c r="S17" s="296"/>
      <c r="T17" s="296"/>
      <c r="U17" s="147"/>
      <c r="V17" s="147"/>
      <c r="W17" s="147"/>
      <c r="X17" s="147"/>
      <c r="Y17" s="147"/>
      <c r="Z17" s="147"/>
      <c r="AA17" s="147"/>
      <c r="AB17" s="149"/>
    </row>
    <row r="18" spans="1:28" ht="18.75" customHeight="1">
      <c r="A18" s="294"/>
      <c r="B18" s="285"/>
      <c r="C18" s="285"/>
      <c r="D18" s="285"/>
      <c r="E18" s="295"/>
      <c r="F18" s="152"/>
      <c r="G18" s="148"/>
      <c r="H18" s="297"/>
      <c r="I18" s="297"/>
      <c r="J18" s="297"/>
      <c r="K18" s="297"/>
      <c r="L18" s="297"/>
      <c r="M18" s="297"/>
      <c r="N18" s="297"/>
      <c r="O18" s="297"/>
      <c r="P18" s="297"/>
      <c r="Q18" s="297"/>
      <c r="R18" s="297"/>
      <c r="S18" s="297"/>
      <c r="T18" s="297"/>
      <c r="U18" s="148"/>
      <c r="V18" s="148"/>
      <c r="W18" s="148"/>
      <c r="X18" s="148"/>
      <c r="Y18" s="148"/>
      <c r="Z18" s="148"/>
      <c r="AA18" s="148"/>
      <c r="AB18" s="150"/>
    </row>
    <row r="19" spans="1:28" ht="18.75" customHeight="1">
      <c r="A19" s="345" t="s">
        <v>188</v>
      </c>
      <c r="B19" s="282"/>
      <c r="C19" s="282"/>
      <c r="D19" s="282"/>
      <c r="E19" s="293"/>
      <c r="F19" s="189"/>
      <c r="G19" s="64"/>
      <c r="H19" s="282"/>
      <c r="I19" s="282"/>
      <c r="J19" s="282"/>
      <c r="K19" s="282"/>
      <c r="L19" s="282"/>
      <c r="M19" s="282"/>
      <c r="N19" s="282"/>
      <c r="O19" s="282"/>
      <c r="P19" s="282"/>
      <c r="Q19" s="282"/>
      <c r="R19" s="282"/>
      <c r="S19" s="282"/>
      <c r="T19" s="282"/>
      <c r="U19" s="64"/>
      <c r="V19" s="64"/>
      <c r="W19" s="64"/>
      <c r="X19" s="64"/>
      <c r="Y19" s="64"/>
      <c r="Z19" s="64"/>
      <c r="AA19" s="64"/>
      <c r="AB19" s="194"/>
    </row>
    <row r="20" spans="1:28" ht="18.75" customHeight="1">
      <c r="A20" s="294"/>
      <c r="B20" s="285"/>
      <c r="C20" s="285"/>
      <c r="D20" s="285"/>
      <c r="E20" s="295"/>
      <c r="F20" s="189"/>
      <c r="G20" s="64"/>
      <c r="H20" s="285"/>
      <c r="I20" s="285"/>
      <c r="J20" s="285"/>
      <c r="K20" s="285"/>
      <c r="L20" s="285"/>
      <c r="M20" s="285"/>
      <c r="N20" s="285"/>
      <c r="O20" s="285"/>
      <c r="P20" s="285"/>
      <c r="Q20" s="285"/>
      <c r="R20" s="285"/>
      <c r="S20" s="285"/>
      <c r="T20" s="285"/>
      <c r="U20" s="64"/>
      <c r="V20" s="64"/>
      <c r="W20" s="64"/>
      <c r="X20" s="64"/>
      <c r="Y20" s="64"/>
      <c r="Z20" s="64"/>
      <c r="AA20" s="64"/>
      <c r="AB20" s="194"/>
    </row>
    <row r="21" spans="1:28" ht="18.75" customHeight="1">
      <c r="A21" s="292" t="s">
        <v>292</v>
      </c>
      <c r="B21" s="282"/>
      <c r="C21" s="282"/>
      <c r="D21" s="282"/>
      <c r="E21" s="293"/>
      <c r="F21" s="151"/>
      <c r="G21" s="147"/>
      <c r="H21" s="282">
        <f>IF($J$11=0,"",VLOOKUP($J$11,'入力データ'!$A$5:$V$51,8,TRUE))</f>
        <v>0</v>
      </c>
      <c r="I21" s="282"/>
      <c r="J21" s="282"/>
      <c r="K21" s="282"/>
      <c r="L21" s="282"/>
      <c r="M21" s="282"/>
      <c r="N21" s="282"/>
      <c r="O21" s="282"/>
      <c r="P21" s="282"/>
      <c r="Q21" s="282"/>
      <c r="R21" s="282"/>
      <c r="S21" s="282"/>
      <c r="T21" s="282"/>
      <c r="U21" s="147"/>
      <c r="V21" s="147"/>
      <c r="W21" s="147"/>
      <c r="X21" s="147"/>
      <c r="Y21" s="147"/>
      <c r="Z21" s="147"/>
      <c r="AA21" s="147"/>
      <c r="AB21" s="149"/>
    </row>
    <row r="22" spans="1:28" ht="18.75" customHeight="1">
      <c r="A22" s="294"/>
      <c r="B22" s="285"/>
      <c r="C22" s="285"/>
      <c r="D22" s="285"/>
      <c r="E22" s="295"/>
      <c r="F22" s="152"/>
      <c r="G22" s="148"/>
      <c r="H22" s="285"/>
      <c r="I22" s="285"/>
      <c r="J22" s="285"/>
      <c r="K22" s="285"/>
      <c r="L22" s="285"/>
      <c r="M22" s="285"/>
      <c r="N22" s="285"/>
      <c r="O22" s="285"/>
      <c r="P22" s="285"/>
      <c r="Q22" s="285"/>
      <c r="R22" s="285"/>
      <c r="S22" s="285"/>
      <c r="T22" s="285"/>
      <c r="U22" s="148"/>
      <c r="V22" s="148"/>
      <c r="W22" s="148"/>
      <c r="X22" s="148"/>
      <c r="Y22" s="148"/>
      <c r="Z22" s="148"/>
      <c r="AA22" s="148"/>
      <c r="AB22" s="150"/>
    </row>
    <row r="23" spans="1:28" ht="18.75" customHeight="1">
      <c r="A23" s="292" t="s">
        <v>112</v>
      </c>
      <c r="B23" s="282"/>
      <c r="C23" s="282"/>
      <c r="D23" s="282"/>
      <c r="E23" s="293"/>
      <c r="F23" s="57"/>
      <c r="G23" s="57"/>
      <c r="H23" s="298" t="s">
        <v>261</v>
      </c>
      <c r="I23" s="298"/>
      <c r="J23" s="298"/>
      <c r="K23" s="298"/>
      <c r="L23" s="298"/>
      <c r="M23" s="298"/>
      <c r="N23" s="282" t="s">
        <v>248</v>
      </c>
      <c r="O23" s="282">
        <f>IF($J$11=0,"",VLOOKUP($J$11,'入力データ'!$A$5:$V$51,17,TRUE))</f>
        <v>0</v>
      </c>
      <c r="P23" s="282"/>
      <c r="Q23" s="282"/>
      <c r="R23" s="282"/>
      <c r="S23" s="282"/>
      <c r="T23" s="282"/>
      <c r="U23" s="57"/>
      <c r="V23" s="57"/>
      <c r="W23" s="57"/>
      <c r="X23" s="57"/>
      <c r="Y23" s="57"/>
      <c r="Z23" s="57"/>
      <c r="AA23" s="57"/>
      <c r="AB23" s="153"/>
    </row>
    <row r="24" spans="1:28" ht="18.75" customHeight="1">
      <c r="A24" s="294" t="s">
        <v>125</v>
      </c>
      <c r="B24" s="285"/>
      <c r="C24" s="285"/>
      <c r="D24" s="285"/>
      <c r="E24" s="295"/>
      <c r="F24" s="57"/>
      <c r="G24" s="57"/>
      <c r="H24" s="299"/>
      <c r="I24" s="299"/>
      <c r="J24" s="299"/>
      <c r="K24" s="299"/>
      <c r="L24" s="299"/>
      <c r="M24" s="299"/>
      <c r="N24" s="285"/>
      <c r="O24" s="285"/>
      <c r="P24" s="285"/>
      <c r="Q24" s="285"/>
      <c r="R24" s="285"/>
      <c r="S24" s="285"/>
      <c r="T24" s="285"/>
      <c r="U24" s="57"/>
      <c r="V24" s="57"/>
      <c r="W24" s="57"/>
      <c r="X24" s="57"/>
      <c r="Y24" s="57"/>
      <c r="Z24" s="57"/>
      <c r="AA24" s="57"/>
      <c r="AB24" s="153"/>
    </row>
    <row r="25" spans="1:28" ht="18.75" customHeight="1">
      <c r="A25" s="345" t="s">
        <v>255</v>
      </c>
      <c r="B25" s="282"/>
      <c r="C25" s="282"/>
      <c r="D25" s="282"/>
      <c r="E25" s="293"/>
      <c r="F25" s="151"/>
      <c r="G25" s="147"/>
      <c r="H25" s="147"/>
      <c r="I25" s="300">
        <f>IF($J$11=0,"",VLOOKUP($J$11,'入力データ'!$A$5:$V$51,12,TRUE))</f>
        <v>0</v>
      </c>
      <c r="J25" s="300"/>
      <c r="K25" s="300"/>
      <c r="L25" s="300"/>
      <c r="M25" s="300"/>
      <c r="N25" s="300"/>
      <c r="O25" s="300"/>
      <c r="P25" s="300"/>
      <c r="Q25" s="300"/>
      <c r="R25" s="300"/>
      <c r="S25" s="300"/>
      <c r="T25" s="147"/>
      <c r="U25" s="147"/>
      <c r="V25" s="147"/>
      <c r="W25" s="147"/>
      <c r="X25" s="147"/>
      <c r="Y25" s="147"/>
      <c r="Z25" s="147"/>
      <c r="AA25" s="147"/>
      <c r="AB25" s="149"/>
    </row>
    <row r="26" spans="1:28" ht="18.75" customHeight="1">
      <c r="A26" s="294" t="s">
        <v>99</v>
      </c>
      <c r="B26" s="285"/>
      <c r="C26" s="285"/>
      <c r="D26" s="285"/>
      <c r="E26" s="295"/>
      <c r="F26" s="152"/>
      <c r="G26" s="148"/>
      <c r="H26" s="148"/>
      <c r="I26" s="301"/>
      <c r="J26" s="301"/>
      <c r="K26" s="301"/>
      <c r="L26" s="301"/>
      <c r="M26" s="301"/>
      <c r="N26" s="301"/>
      <c r="O26" s="301"/>
      <c r="P26" s="301"/>
      <c r="Q26" s="301"/>
      <c r="R26" s="301"/>
      <c r="S26" s="301"/>
      <c r="T26" s="148"/>
      <c r="U26" s="148"/>
      <c r="V26" s="148"/>
      <c r="W26" s="148"/>
      <c r="X26" s="148"/>
      <c r="Y26" s="148"/>
      <c r="Z26" s="148"/>
      <c r="AA26" s="148"/>
      <c r="AB26" s="150"/>
    </row>
    <row r="27" spans="1:28" ht="18.75" customHeight="1">
      <c r="A27" s="292" t="s">
        <v>256</v>
      </c>
      <c r="B27" s="282"/>
      <c r="C27" s="282"/>
      <c r="D27" s="282"/>
      <c r="E27" s="293"/>
      <c r="F27" s="151"/>
      <c r="G27" s="147"/>
      <c r="H27" s="147"/>
      <c r="I27" s="300">
        <f>IF($J$11=0,"",VLOOKUP($J$11,'入力データ'!$A$5:$V$51,13,TRUE))</f>
        <v>0</v>
      </c>
      <c r="J27" s="300"/>
      <c r="K27" s="300"/>
      <c r="L27" s="300"/>
      <c r="M27" s="300"/>
      <c r="N27" s="300"/>
      <c r="O27" s="300"/>
      <c r="P27" s="300"/>
      <c r="Q27" s="300"/>
      <c r="R27" s="300"/>
      <c r="S27" s="300"/>
      <c r="T27" s="154"/>
      <c r="U27" s="154"/>
      <c r="V27" s="154"/>
      <c r="W27" s="154"/>
      <c r="X27" s="154"/>
      <c r="Y27" s="154"/>
      <c r="Z27" s="154"/>
      <c r="AA27" s="154"/>
      <c r="AB27" s="155"/>
    </row>
    <row r="28" spans="1:28" ht="18.75" customHeight="1">
      <c r="A28" s="294" t="s">
        <v>127</v>
      </c>
      <c r="B28" s="285"/>
      <c r="C28" s="285"/>
      <c r="D28" s="285"/>
      <c r="E28" s="295"/>
      <c r="F28" s="152"/>
      <c r="G28" s="148"/>
      <c r="H28" s="148"/>
      <c r="I28" s="301"/>
      <c r="J28" s="301"/>
      <c r="K28" s="301"/>
      <c r="L28" s="301"/>
      <c r="M28" s="301"/>
      <c r="N28" s="301"/>
      <c r="O28" s="301"/>
      <c r="P28" s="301"/>
      <c r="Q28" s="301"/>
      <c r="R28" s="301"/>
      <c r="S28" s="301"/>
      <c r="T28" s="156"/>
      <c r="U28" s="156"/>
      <c r="V28" s="156"/>
      <c r="W28" s="156"/>
      <c r="X28" s="156"/>
      <c r="Y28" s="156"/>
      <c r="Z28" s="156"/>
      <c r="AA28" s="156"/>
      <c r="AB28" s="157"/>
    </row>
    <row r="29" spans="1:28" ht="18.75" customHeight="1">
      <c r="A29" s="292" t="s">
        <v>129</v>
      </c>
      <c r="B29" s="282"/>
      <c r="C29" s="282"/>
      <c r="D29" s="282"/>
      <c r="E29" s="293"/>
      <c r="F29" s="151"/>
      <c r="G29" s="147"/>
      <c r="H29" s="147"/>
      <c r="I29" s="300">
        <f>IF($J$11=0,"",VLOOKUP($J$11,'入力データ'!$A$5:$V$51,14,TRUE))</f>
        <v>0</v>
      </c>
      <c r="J29" s="300"/>
      <c r="K29" s="300"/>
      <c r="L29" s="300"/>
      <c r="M29" s="300"/>
      <c r="N29" s="300"/>
      <c r="O29" s="300"/>
      <c r="P29" s="300"/>
      <c r="Q29" s="300"/>
      <c r="R29" s="300"/>
      <c r="S29" s="300"/>
      <c r="T29" s="154"/>
      <c r="U29" s="154"/>
      <c r="V29" s="154"/>
      <c r="W29" s="154"/>
      <c r="X29" s="154"/>
      <c r="Y29" s="154"/>
      <c r="Z29" s="154"/>
      <c r="AA29" s="154"/>
      <c r="AB29" s="155"/>
    </row>
    <row r="30" spans="1:28" ht="18.75" customHeight="1">
      <c r="A30" s="294"/>
      <c r="B30" s="285"/>
      <c r="C30" s="285"/>
      <c r="D30" s="285"/>
      <c r="E30" s="295"/>
      <c r="F30" s="152"/>
      <c r="G30" s="148"/>
      <c r="H30" s="148"/>
      <c r="I30" s="301"/>
      <c r="J30" s="301"/>
      <c r="K30" s="301"/>
      <c r="L30" s="301"/>
      <c r="M30" s="301"/>
      <c r="N30" s="301"/>
      <c r="O30" s="301"/>
      <c r="P30" s="301"/>
      <c r="Q30" s="301"/>
      <c r="R30" s="301"/>
      <c r="S30" s="301"/>
      <c r="T30" s="156"/>
      <c r="U30" s="156"/>
      <c r="V30" s="156"/>
      <c r="W30" s="156"/>
      <c r="X30" s="156"/>
      <c r="Y30" s="156"/>
      <c r="Z30" s="156"/>
      <c r="AA30" s="156"/>
      <c r="AB30" s="157"/>
    </row>
    <row r="31" spans="1:28" ht="18.75" customHeight="1">
      <c r="A31" s="292" t="s">
        <v>135</v>
      </c>
      <c r="B31" s="282"/>
      <c r="C31" s="282"/>
      <c r="D31" s="282"/>
      <c r="E31" s="293"/>
      <c r="F31" s="154"/>
      <c r="G31" s="154"/>
      <c r="H31" s="154"/>
      <c r="I31" s="298">
        <f>IF($J$11=0,"",VLOOKUP($J$11,'入力データ'!$A$5:$V$51,19,TRUE))</f>
        <v>0</v>
      </c>
      <c r="J31" s="298"/>
      <c r="K31" s="298"/>
      <c r="L31" s="298"/>
      <c r="M31" s="298"/>
      <c r="N31" s="298"/>
      <c r="O31" s="298"/>
      <c r="P31" s="154"/>
      <c r="Q31" s="154"/>
      <c r="R31" s="154"/>
      <c r="S31" s="154"/>
      <c r="T31" s="154"/>
      <c r="U31" s="154"/>
      <c r="V31" s="154"/>
      <c r="W31" s="154"/>
      <c r="X31" s="154"/>
      <c r="Y31" s="154"/>
      <c r="Z31" s="154"/>
      <c r="AA31" s="154"/>
      <c r="AB31" s="155"/>
    </row>
    <row r="32" spans="1:28" ht="18.75" customHeight="1">
      <c r="A32" s="294"/>
      <c r="B32" s="285"/>
      <c r="C32" s="285"/>
      <c r="D32" s="285"/>
      <c r="E32" s="295"/>
      <c r="F32" s="156"/>
      <c r="G32" s="156"/>
      <c r="H32" s="156"/>
      <c r="I32" s="299"/>
      <c r="J32" s="299"/>
      <c r="K32" s="299"/>
      <c r="L32" s="299"/>
      <c r="M32" s="299"/>
      <c r="N32" s="299"/>
      <c r="O32" s="299"/>
      <c r="P32" s="156"/>
      <c r="Q32" s="156"/>
      <c r="R32" s="156"/>
      <c r="S32" s="156"/>
      <c r="T32" s="156"/>
      <c r="U32" s="156"/>
      <c r="V32" s="156"/>
      <c r="W32" s="156"/>
      <c r="X32" s="156"/>
      <c r="Y32" s="156"/>
      <c r="Z32" s="156"/>
      <c r="AA32" s="156"/>
      <c r="AB32" s="157"/>
    </row>
    <row r="33" spans="1:28" ht="18.75" customHeight="1">
      <c r="A33" s="292" t="s">
        <v>130</v>
      </c>
      <c r="B33" s="282"/>
      <c r="C33" s="282"/>
      <c r="D33" s="282"/>
      <c r="E33" s="293"/>
      <c r="F33" s="302">
        <f>IF($J$11=0,"",VLOOKUP($J$11,'入力データ'!$A$5:$V$51,20,TRUE))</f>
        <v>0</v>
      </c>
      <c r="G33" s="282"/>
      <c r="H33" s="282"/>
      <c r="I33" s="282"/>
      <c r="J33" s="282"/>
      <c r="K33" s="293"/>
      <c r="L33" s="320" t="s">
        <v>186</v>
      </c>
      <c r="M33" s="320"/>
      <c r="N33" s="320"/>
      <c r="O33" s="320"/>
      <c r="P33" s="302" t="str">
        <f>IF(J11=0,"",IF(VLOOKUP($J$11,'入力データ'!$A$5:$V$51,21,TRUE)=0," ",VLOOKUP($J$11,'入力データ'!$A$5:$V$51,21,TRUE)))</f>
        <v> </v>
      </c>
      <c r="Q33" s="282"/>
      <c r="R33" s="282"/>
      <c r="S33" s="282"/>
      <c r="T33" s="293"/>
      <c r="U33" s="147"/>
      <c r="V33" s="147"/>
      <c r="W33" s="147"/>
      <c r="X33" s="147"/>
      <c r="Y33" s="147"/>
      <c r="Z33" s="147"/>
      <c r="AA33" s="147"/>
      <c r="AB33" s="149"/>
    </row>
    <row r="34" spans="1:28" ht="18.75" customHeight="1">
      <c r="A34" s="294"/>
      <c r="B34" s="285"/>
      <c r="C34" s="285"/>
      <c r="D34" s="285"/>
      <c r="E34" s="295"/>
      <c r="F34" s="303"/>
      <c r="G34" s="285"/>
      <c r="H34" s="285"/>
      <c r="I34" s="285"/>
      <c r="J34" s="285"/>
      <c r="K34" s="295"/>
      <c r="L34" s="321"/>
      <c r="M34" s="321"/>
      <c r="N34" s="321"/>
      <c r="O34" s="321"/>
      <c r="P34" s="303"/>
      <c r="Q34" s="285"/>
      <c r="R34" s="285"/>
      <c r="S34" s="285"/>
      <c r="T34" s="295"/>
      <c r="U34" s="148"/>
      <c r="V34" s="148"/>
      <c r="W34" s="148"/>
      <c r="X34" s="148"/>
      <c r="Y34" s="148"/>
      <c r="Z34" s="148"/>
      <c r="AA34" s="148"/>
      <c r="AB34" s="150"/>
    </row>
    <row r="35" spans="1:28" ht="18.75" customHeight="1">
      <c r="A35" s="292" t="s">
        <v>136</v>
      </c>
      <c r="B35" s="282"/>
      <c r="C35" s="282"/>
      <c r="D35" s="282"/>
      <c r="E35" s="293"/>
      <c r="F35" s="64"/>
      <c r="G35" s="64"/>
      <c r="H35" s="64"/>
      <c r="I35" s="57"/>
      <c r="J35" s="158"/>
      <c r="K35" s="158"/>
      <c r="L35" s="57"/>
      <c r="M35" s="64"/>
      <c r="N35" s="64"/>
      <c r="O35" s="57"/>
      <c r="P35" s="57"/>
      <c r="Q35" s="57"/>
      <c r="R35" s="57"/>
      <c r="S35" s="57"/>
      <c r="T35" s="57"/>
      <c r="U35" s="57"/>
      <c r="V35" s="57"/>
      <c r="W35" s="57"/>
      <c r="X35" s="57"/>
      <c r="Y35" s="57"/>
      <c r="Z35" s="57"/>
      <c r="AA35" s="57"/>
      <c r="AB35" s="153"/>
    </row>
    <row r="36" spans="1:28" ht="18.75" customHeight="1">
      <c r="A36" s="328"/>
      <c r="B36" s="318"/>
      <c r="C36" s="318"/>
      <c r="D36" s="318"/>
      <c r="E36" s="329"/>
      <c r="F36" s="64"/>
      <c r="G36" s="64"/>
      <c r="H36" s="64"/>
      <c r="I36" s="57"/>
      <c r="J36" s="158"/>
      <c r="K36" s="158"/>
      <c r="L36" s="57"/>
      <c r="M36" s="64"/>
      <c r="N36" s="64"/>
      <c r="O36" s="57"/>
      <c r="P36" s="57"/>
      <c r="Q36" s="57"/>
      <c r="R36" s="57"/>
      <c r="S36" s="57"/>
      <c r="T36" s="57"/>
      <c r="U36" s="57"/>
      <c r="V36" s="57"/>
      <c r="W36" s="57"/>
      <c r="X36" s="57"/>
      <c r="Y36" s="57"/>
      <c r="Z36" s="57"/>
      <c r="AA36" s="57"/>
      <c r="AB36" s="153"/>
    </row>
    <row r="37" spans="1:28" ht="18.75" customHeight="1">
      <c r="A37" s="328"/>
      <c r="B37" s="318"/>
      <c r="C37" s="318"/>
      <c r="D37" s="318"/>
      <c r="E37" s="329"/>
      <c r="F37" s="64"/>
      <c r="G37" s="64"/>
      <c r="H37" s="64"/>
      <c r="I37" s="57"/>
      <c r="J37" s="158"/>
      <c r="K37" s="158"/>
      <c r="L37" s="57"/>
      <c r="M37" s="64"/>
      <c r="N37" s="64"/>
      <c r="O37" s="57"/>
      <c r="P37" s="57"/>
      <c r="Q37" s="57"/>
      <c r="R37" s="57"/>
      <c r="S37" s="57"/>
      <c r="T37" s="57"/>
      <c r="U37" s="57"/>
      <c r="V37" s="57"/>
      <c r="W37" s="57"/>
      <c r="X37" s="57"/>
      <c r="Y37" s="57"/>
      <c r="Z37" s="57"/>
      <c r="AA37" s="57"/>
      <c r="AB37" s="153"/>
    </row>
    <row r="38" spans="1:28" ht="18.75" customHeight="1">
      <c r="A38" s="328"/>
      <c r="B38" s="318"/>
      <c r="C38" s="318"/>
      <c r="D38" s="318"/>
      <c r="E38" s="329"/>
      <c r="F38" s="57"/>
      <c r="G38" s="57"/>
      <c r="H38" s="57"/>
      <c r="I38" s="57"/>
      <c r="J38" s="57"/>
      <c r="K38" s="57"/>
      <c r="L38" s="57"/>
      <c r="M38" s="57"/>
      <c r="N38" s="57"/>
      <c r="O38" s="57"/>
      <c r="P38" s="57"/>
      <c r="Q38" s="57"/>
      <c r="R38" s="57"/>
      <c r="S38" s="57"/>
      <c r="T38" s="57"/>
      <c r="U38" s="57"/>
      <c r="V38" s="57"/>
      <c r="W38" s="57"/>
      <c r="X38" s="57"/>
      <c r="Y38" s="57"/>
      <c r="Z38" s="57"/>
      <c r="AA38" s="57"/>
      <c r="AB38" s="153"/>
    </row>
    <row r="39" spans="1:28" ht="18.75" customHeight="1">
      <c r="A39" s="328"/>
      <c r="B39" s="318"/>
      <c r="C39" s="318"/>
      <c r="D39" s="318"/>
      <c r="E39" s="329"/>
      <c r="F39" s="57"/>
      <c r="G39" s="57"/>
      <c r="H39" s="57"/>
      <c r="I39" s="57"/>
      <c r="J39" s="57"/>
      <c r="K39" s="57"/>
      <c r="L39" s="57"/>
      <c r="M39" s="57"/>
      <c r="N39" s="57"/>
      <c r="O39" s="57"/>
      <c r="P39" s="57"/>
      <c r="Q39" s="57"/>
      <c r="R39" s="57"/>
      <c r="S39" s="57"/>
      <c r="T39" s="57"/>
      <c r="U39" s="57"/>
      <c r="V39" s="57"/>
      <c r="W39" s="57"/>
      <c r="X39" s="57"/>
      <c r="Y39" s="57"/>
      <c r="Z39" s="57"/>
      <c r="AA39" s="57"/>
      <c r="AB39" s="153"/>
    </row>
    <row r="40" spans="1:28" ht="18.75" customHeight="1">
      <c r="A40" s="328"/>
      <c r="B40" s="318"/>
      <c r="C40" s="318"/>
      <c r="D40" s="318"/>
      <c r="E40" s="329"/>
      <c r="F40" s="57"/>
      <c r="G40" s="57"/>
      <c r="H40" s="57"/>
      <c r="I40" s="57"/>
      <c r="J40" s="57"/>
      <c r="K40" s="57"/>
      <c r="L40" s="57"/>
      <c r="M40" s="57"/>
      <c r="N40" s="57"/>
      <c r="O40" s="57"/>
      <c r="P40" s="57"/>
      <c r="Q40" s="57"/>
      <c r="R40" s="57"/>
      <c r="S40" s="57"/>
      <c r="T40" s="57"/>
      <c r="U40" s="57"/>
      <c r="V40" s="57"/>
      <c r="W40" s="57"/>
      <c r="X40" s="57"/>
      <c r="Y40" s="57"/>
      <c r="Z40" s="57"/>
      <c r="AA40" s="57"/>
      <c r="AB40" s="153"/>
    </row>
    <row r="41" spans="1:28" ht="18.75" customHeight="1">
      <c r="A41" s="328"/>
      <c r="B41" s="318"/>
      <c r="C41" s="318"/>
      <c r="D41" s="318"/>
      <c r="E41" s="329"/>
      <c r="F41" s="57"/>
      <c r="G41" s="57"/>
      <c r="H41" s="57"/>
      <c r="I41" s="57"/>
      <c r="J41" s="57"/>
      <c r="K41" s="57"/>
      <c r="L41" s="57"/>
      <c r="M41" s="57"/>
      <c r="N41" s="57"/>
      <c r="O41" s="57"/>
      <c r="P41" s="57"/>
      <c r="Q41" s="57"/>
      <c r="R41" s="57"/>
      <c r="S41" s="57"/>
      <c r="T41" s="57"/>
      <c r="U41" s="57"/>
      <c r="V41" s="57"/>
      <c r="W41" s="57"/>
      <c r="X41" s="57"/>
      <c r="Y41" s="57"/>
      <c r="Z41" s="57"/>
      <c r="AA41" s="57"/>
      <c r="AB41" s="153"/>
    </row>
    <row r="42" spans="1:28" ht="18.75" customHeight="1">
      <c r="A42" s="328"/>
      <c r="B42" s="318"/>
      <c r="C42" s="318"/>
      <c r="D42" s="318"/>
      <c r="E42" s="329"/>
      <c r="F42" s="57"/>
      <c r="G42" s="57"/>
      <c r="H42" s="57"/>
      <c r="I42" s="57"/>
      <c r="J42" s="57"/>
      <c r="K42" s="57"/>
      <c r="L42" s="57"/>
      <c r="M42" s="57"/>
      <c r="N42" s="67"/>
      <c r="O42" s="57"/>
      <c r="P42" s="57"/>
      <c r="Q42" s="64"/>
      <c r="R42" s="64"/>
      <c r="S42" s="64"/>
      <c r="T42" s="64"/>
      <c r="U42" s="64"/>
      <c r="V42" s="64"/>
      <c r="W42" s="64"/>
      <c r="X42" s="64"/>
      <c r="Y42" s="78"/>
      <c r="Z42" s="57"/>
      <c r="AA42" s="57"/>
      <c r="AB42" s="153"/>
    </row>
    <row r="43" spans="1:28" ht="18.75" customHeight="1" thickBot="1">
      <c r="A43" s="330"/>
      <c r="B43" s="331"/>
      <c r="C43" s="331"/>
      <c r="D43" s="331"/>
      <c r="E43" s="332"/>
      <c r="F43" s="159"/>
      <c r="G43" s="159"/>
      <c r="H43" s="159"/>
      <c r="I43" s="159"/>
      <c r="J43" s="159"/>
      <c r="K43" s="159"/>
      <c r="L43" s="159"/>
      <c r="M43" s="159"/>
      <c r="N43" s="159"/>
      <c r="O43" s="159"/>
      <c r="P43" s="159"/>
      <c r="Q43" s="159"/>
      <c r="R43" s="159"/>
      <c r="S43" s="159"/>
      <c r="T43" s="159"/>
      <c r="U43" s="159"/>
      <c r="V43" s="159"/>
      <c r="W43" s="159"/>
      <c r="X43" s="159"/>
      <c r="Y43" s="159"/>
      <c r="Z43" s="159"/>
      <c r="AA43" s="159"/>
      <c r="AB43" s="160"/>
    </row>
  </sheetData>
  <sheetProtection/>
  <mergeCells count="43">
    <mergeCell ref="A23:E23"/>
    <mergeCell ref="H23:M24"/>
    <mergeCell ref="N23:N24"/>
    <mergeCell ref="O23:T24"/>
    <mergeCell ref="A24:E24"/>
    <mergeCell ref="A26:E26"/>
    <mergeCell ref="A27:E27"/>
    <mergeCell ref="P33:T34"/>
    <mergeCell ref="A35:E43"/>
    <mergeCell ref="A31:E32"/>
    <mergeCell ref="I31:O32"/>
    <mergeCell ref="A33:E34"/>
    <mergeCell ref="F33:K34"/>
    <mergeCell ref="L33:O34"/>
    <mergeCell ref="A21:E22"/>
    <mergeCell ref="H21:T22"/>
    <mergeCell ref="H19:T20"/>
    <mergeCell ref="A17:E18"/>
    <mergeCell ref="I29:S30"/>
    <mergeCell ref="A29:E30"/>
    <mergeCell ref="I25:S26"/>
    <mergeCell ref="I27:S28"/>
    <mergeCell ref="A28:E28"/>
    <mergeCell ref="A25:E25"/>
    <mergeCell ref="A15:E16"/>
    <mergeCell ref="F15:H16"/>
    <mergeCell ref="I15:Q16"/>
    <mergeCell ref="R15:T16"/>
    <mergeCell ref="H17:T18"/>
    <mergeCell ref="A19:E20"/>
    <mergeCell ref="A11:E12"/>
    <mergeCell ref="F11:I12"/>
    <mergeCell ref="J11:N12"/>
    <mergeCell ref="O11:R12"/>
    <mergeCell ref="S11:AB12"/>
    <mergeCell ref="A13:E14"/>
    <mergeCell ref="H13:AA14"/>
    <mergeCell ref="A1:AB1"/>
    <mergeCell ref="V2:AA2"/>
    <mergeCell ref="V3:AA3"/>
    <mergeCell ref="B4:H4"/>
    <mergeCell ref="U6:Z6"/>
    <mergeCell ref="C8:Z9"/>
  </mergeCells>
  <printOptions/>
  <pageMargins left="0.92" right="0.787" top="0.984" bottom="0.984" header="0.512" footer="0.512"/>
  <pageSetup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U21318</dc:creator>
  <cp:keywords/>
  <dc:description/>
  <cp:lastModifiedBy>伊東　大吾</cp:lastModifiedBy>
  <cp:lastPrinted>2021-04-12T02:31:06Z</cp:lastPrinted>
  <dcterms:created xsi:type="dcterms:W3CDTF">2009-08-03T07:16:22Z</dcterms:created>
  <dcterms:modified xsi:type="dcterms:W3CDTF">2021-04-12T02:37:13Z</dcterms:modified>
  <cp:category/>
  <cp:version/>
  <cp:contentType/>
  <cp:contentStatus/>
</cp:coreProperties>
</file>